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6" i="1" l="1"/>
  <c r="H16" i="1"/>
  <c r="H15" i="1"/>
  <c r="H17" i="1"/>
  <c r="H18" i="1"/>
  <c r="H19" i="1"/>
  <c r="H14" i="1"/>
  <c r="D2" i="1"/>
  <c r="F15" i="1"/>
  <c r="F16" i="1"/>
  <c r="F17" i="1"/>
  <c r="F18" i="1"/>
  <c r="F19" i="1"/>
  <c r="F14" i="1"/>
  <c r="E15" i="1"/>
  <c r="E16" i="1"/>
  <c r="E17" i="1"/>
  <c r="E18" i="1"/>
  <c r="E19" i="1"/>
  <c r="E14" i="1"/>
  <c r="M19" i="1"/>
  <c r="P3" i="1"/>
  <c r="O2" i="1"/>
  <c r="O3" i="1" s="1"/>
  <c r="M8" i="1"/>
  <c r="M9" i="1" s="1"/>
  <c r="M6" i="1"/>
  <c r="M4" i="1"/>
  <c r="M3" i="1"/>
  <c r="M12" i="1" s="1"/>
  <c r="M10" i="1" l="1"/>
  <c r="M11" i="1" s="1"/>
  <c r="M13" i="1" s="1"/>
  <c r="M16" i="1" s="1"/>
  <c r="M20" i="1" s="1"/>
  <c r="M18" i="1" l="1"/>
  <c r="M17" i="1"/>
  <c r="F4" i="1" l="1"/>
</calcChain>
</file>

<file path=xl/sharedStrings.xml><?xml version="1.0" encoding="utf-8"?>
<sst xmlns="http://schemas.openxmlformats.org/spreadsheetml/2006/main" count="29" uniqueCount="27">
  <si>
    <t>10.02.2024</t>
  </si>
  <si>
    <t>Carpet</t>
  </si>
  <si>
    <t>BU</t>
  </si>
  <si>
    <t>YOC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</si>
  <si>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</si>
  <si>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</si>
  <si>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</si>
  <si>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</si>
  <si>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</si>
  <si>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</si>
  <si>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</si>
  <si>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</si>
  <si>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</si>
  <si>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</si>
  <si>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</si>
  <si>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</si>
  <si>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</si>
  <si>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</si>
  <si>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</si>
  <si>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</si>
  <si>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</si>
  <si>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CA</t>
  </si>
  <si>
    <t>SA</t>
  </si>
  <si>
    <t>Value</t>
  </si>
  <si>
    <t>ROC</t>
  </si>
  <si>
    <t>ROB</t>
  </si>
  <si>
    <t>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</si>
</sst>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43" fontId="0" fillId="0" borderId="0" xfId="1" applyFont="1"/>
    <xf numFmtId="43" fontId="0" fillId="0" borderId="0" xfId="0" applyNumberFormat="1"/>
    <xf numFmtId="0" fontId="0" fillId="3" borderId="0" xfId="0" applyFill="1"/>
    <xf numFmtId="43" fontId="0" fillId="3" borderId="0" xfId="1" applyFont="1" applyFill="1"/>
    <xf numFmtId="43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607695</xdr:colOff>
      <xdr:row>91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24</xdr:col>
      <xdr:colOff>607695</xdr:colOff>
      <xdr:row>137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51</xdr:col>
      <xdr:colOff>607695</xdr:colOff>
      <xdr:row>45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59200" y="19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50</xdr:row>
      <xdr:rowOff>0</xdr:rowOff>
    </xdr:from>
    <xdr:to>
      <xdr:col>51</xdr:col>
      <xdr:colOff>607695</xdr:colOff>
      <xdr:row>94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592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98</xdr:row>
      <xdr:rowOff>0</xdr:rowOff>
    </xdr:from>
    <xdr:to>
      <xdr:col>51</xdr:col>
      <xdr:colOff>607695</xdr:colOff>
      <xdr:row>142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459200" y="186690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workbookViewId="0">
      <selection activeCell="N16" sqref="N16"/>
    </sheetView>
  </sheetViews>
  <sheetFormatPr defaultRowHeight="15" x14ac:dyDescent="0.25"/>
  <cols>
    <col min="5" max="6" width="10" bestFit="1" customWidth="1"/>
    <col min="8" max="8" width="10" bestFit="1" customWidth="1"/>
    <col min="12" max="12" width="19.5703125" bestFit="1" customWidth="1"/>
    <col min="13" max="13" width="12.140625" bestFit="1" customWidth="1"/>
    <col min="14" max="14" width="12.5703125" bestFit="1" customWidth="1"/>
  </cols>
  <sheetData>
    <row r="1" spans="1:16" ht="16.5" x14ac:dyDescent="0.3">
      <c r="A1" t="s">
        <v>0</v>
      </c>
      <c r="L1" s="1" t="s">
        <v>4</v>
      </c>
      <c r="M1" s="2">
        <v>17500</v>
      </c>
      <c r="O1">
        <v>30250</v>
      </c>
      <c r="P1">
        <v>2024</v>
      </c>
    </row>
    <row r="2" spans="1:16" ht="82.5" x14ac:dyDescent="0.3">
      <c r="A2">
        <v>3300000</v>
      </c>
      <c r="B2">
        <v>205000</v>
      </c>
      <c r="C2">
        <v>30000</v>
      </c>
      <c r="D2">
        <f>SUM(A2:C2)</f>
        <v>3535000</v>
      </c>
      <c r="L2" s="3" t="s">
        <v>5</v>
      </c>
      <c r="M2" s="2">
        <v>2800</v>
      </c>
      <c r="O2">
        <f>O1</f>
        <v>30250</v>
      </c>
      <c r="P2">
        <v>2005</v>
      </c>
    </row>
    <row r="3" spans="1:16" ht="16.5" x14ac:dyDescent="0.3">
      <c r="F3">
        <v>225</v>
      </c>
      <c r="L3" s="1" t="s">
        <v>6</v>
      </c>
      <c r="M3" s="2">
        <f>M1-M2</f>
        <v>14700</v>
      </c>
      <c r="O3">
        <f>O2/10.764</f>
        <v>2810.2935711631367</v>
      </c>
      <c r="P3">
        <f>P1-P2</f>
        <v>19</v>
      </c>
    </row>
    <row r="4" spans="1:16" ht="16.5" x14ac:dyDescent="0.3">
      <c r="A4" t="s">
        <v>3</v>
      </c>
      <c r="B4">
        <v>2005</v>
      </c>
      <c r="F4">
        <f>F3*17000</f>
        <v>3825000</v>
      </c>
      <c r="L4" s="1" t="s">
        <v>7</v>
      </c>
      <c r="M4" s="2">
        <f>M2*1</f>
        <v>2800</v>
      </c>
    </row>
    <row r="5" spans="1:16" ht="16.5" x14ac:dyDescent="0.3">
      <c r="L5" s="1" t="s">
        <v>8</v>
      </c>
      <c r="M5" s="4">
        <v>19</v>
      </c>
    </row>
    <row r="6" spans="1:16" ht="16.5" x14ac:dyDescent="0.3">
      <c r="L6" s="1" t="s">
        <v>9</v>
      </c>
      <c r="M6" s="4">
        <f>M7-M5</f>
        <v>41</v>
      </c>
    </row>
    <row r="7" spans="1:16" ht="16.5" x14ac:dyDescent="0.3">
      <c r="L7" s="1" t="s">
        <v>10</v>
      </c>
      <c r="M7" s="4">
        <v>60</v>
      </c>
    </row>
    <row r="8" spans="1:16" ht="49.5" x14ac:dyDescent="0.3">
      <c r="A8" t="s">
        <v>1</v>
      </c>
      <c r="B8">
        <v>225</v>
      </c>
      <c r="L8" s="3" t="s">
        <v>11</v>
      </c>
      <c r="M8" s="4">
        <f>90*M5/M7</f>
        <v>28.5</v>
      </c>
    </row>
    <row r="9" spans="1:16" ht="16.5" x14ac:dyDescent="0.3">
      <c r="A9" t="s">
        <v>2</v>
      </c>
      <c r="B9">
        <v>270</v>
      </c>
      <c r="L9" s="1"/>
      <c r="M9" s="5">
        <f>M8%</f>
        <v>0.28499999999999998</v>
      </c>
    </row>
    <row r="10" spans="1:16" ht="16.5" x14ac:dyDescent="0.3">
      <c r="L10" s="1" t="s">
        <v>12</v>
      </c>
      <c r="M10" s="2">
        <f>M4*M9</f>
        <v>797.99999999999989</v>
      </c>
    </row>
    <row r="11" spans="1:16" ht="16.5" x14ac:dyDescent="0.3">
      <c r="L11" s="1" t="s">
        <v>13</v>
      </c>
      <c r="M11" s="2">
        <f>M4-M10</f>
        <v>2002</v>
      </c>
    </row>
    <row r="12" spans="1:16" ht="16.5" x14ac:dyDescent="0.3">
      <c r="L12" s="1" t="s">
        <v>6</v>
      </c>
      <c r="M12" s="2">
        <f>M3</f>
        <v>14700</v>
      </c>
    </row>
    <row r="13" spans="1:16" ht="16.5" x14ac:dyDescent="0.3">
      <c r="A13" t="s">
        <v>21</v>
      </c>
      <c r="B13" t="s">
        <v>2</v>
      </c>
      <c r="C13" t="s">
        <v>22</v>
      </c>
      <c r="D13" t="s">
        <v>23</v>
      </c>
      <c r="E13" t="s">
        <v>24</v>
      </c>
      <c r="F13" t="s">
        <v>25</v>
      </c>
      <c r="G13" t="s">
        <v>26</v>
      </c>
      <c r="L13" s="1" t="s">
        <v>14</v>
      </c>
      <c r="M13" s="2">
        <f>M12+M11</f>
        <v>16702</v>
      </c>
    </row>
    <row r="14" spans="1:16" ht="16.5" x14ac:dyDescent="0.3">
      <c r="A14">
        <v>300</v>
      </c>
      <c r="B14">
        <v>400</v>
      </c>
      <c r="D14">
        <v>4200000</v>
      </c>
      <c r="E14" s="12">
        <f>D14/A14</f>
        <v>14000</v>
      </c>
      <c r="F14" s="12">
        <f>D14/B14</f>
        <v>10500</v>
      </c>
      <c r="H14" s="13">
        <f>E14/1.2</f>
        <v>11666.666666666668</v>
      </c>
      <c r="L14" s="1"/>
      <c r="M14" s="4"/>
    </row>
    <row r="15" spans="1:16" ht="16.5" x14ac:dyDescent="0.3">
      <c r="B15">
        <v>300</v>
      </c>
      <c r="D15">
        <v>4400000</v>
      </c>
      <c r="E15" s="12" t="e">
        <f t="shared" ref="E15:E19" si="0">D15/A15</f>
        <v>#DIV/0!</v>
      </c>
      <c r="F15" s="12">
        <f t="shared" ref="F15:F19" si="1">D15/B15</f>
        <v>14666.666666666666</v>
      </c>
      <c r="H15" s="13">
        <f>F15</f>
        <v>14666.666666666666</v>
      </c>
      <c r="L15" s="6" t="s">
        <v>15</v>
      </c>
      <c r="M15" s="7">
        <v>270</v>
      </c>
    </row>
    <row r="16" spans="1:16" ht="16.5" x14ac:dyDescent="0.3">
      <c r="A16" s="14"/>
      <c r="B16" s="14">
        <v>275</v>
      </c>
      <c r="C16" s="14"/>
      <c r="D16" s="14">
        <v>5500000</v>
      </c>
      <c r="E16" s="15" t="e">
        <f t="shared" si="0"/>
        <v>#DIV/0!</v>
      </c>
      <c r="F16" s="15">
        <f t="shared" si="1"/>
        <v>20000</v>
      </c>
      <c r="G16" s="14"/>
      <c r="H16" s="16">
        <f>F16</f>
        <v>20000</v>
      </c>
      <c r="L16" s="6" t="s">
        <v>16</v>
      </c>
      <c r="M16" s="8">
        <f>M13*M15</f>
        <v>4509540</v>
      </c>
      <c r="N16" s="13">
        <f>M16*70%</f>
        <v>3156678</v>
      </c>
    </row>
    <row r="17" spans="1:13" ht="16.5" x14ac:dyDescent="0.3">
      <c r="A17">
        <v>225</v>
      </c>
      <c r="D17">
        <v>4000000</v>
      </c>
      <c r="E17" s="12">
        <f t="shared" si="0"/>
        <v>17777.777777777777</v>
      </c>
      <c r="F17" s="12" t="e">
        <f t="shared" si="1"/>
        <v>#DIV/0!</v>
      </c>
      <c r="H17" s="13">
        <f t="shared" ref="H15:H19" si="2">E17/1.2</f>
        <v>14814.814814814816</v>
      </c>
      <c r="L17" s="9" t="s">
        <v>17</v>
      </c>
      <c r="M17" s="10">
        <f>M16*90%</f>
        <v>4058586</v>
      </c>
    </row>
    <row r="18" spans="1:13" ht="16.5" x14ac:dyDescent="0.3">
      <c r="A18" s="14">
        <v>250</v>
      </c>
      <c r="B18" s="14"/>
      <c r="C18" s="14"/>
      <c r="D18" s="14">
        <v>5000000</v>
      </c>
      <c r="E18" s="15">
        <f t="shared" si="0"/>
        <v>20000</v>
      </c>
      <c r="F18" s="15" t="e">
        <f t="shared" si="1"/>
        <v>#DIV/0!</v>
      </c>
      <c r="G18" s="14"/>
      <c r="H18" s="16">
        <f t="shared" si="2"/>
        <v>16666.666666666668</v>
      </c>
      <c r="L18" s="9" t="s">
        <v>18</v>
      </c>
      <c r="M18" s="10">
        <f>M16*80%</f>
        <v>3607632</v>
      </c>
    </row>
    <row r="19" spans="1:13" ht="16.5" x14ac:dyDescent="0.3">
      <c r="A19" s="14">
        <v>225</v>
      </c>
      <c r="B19" s="14"/>
      <c r="C19" s="14"/>
      <c r="D19" s="14">
        <v>4725000</v>
      </c>
      <c r="E19" s="15">
        <f t="shared" si="0"/>
        <v>21000</v>
      </c>
      <c r="F19" s="15" t="e">
        <f t="shared" si="1"/>
        <v>#DIV/0!</v>
      </c>
      <c r="G19" s="14"/>
      <c r="H19" s="16">
        <f t="shared" si="2"/>
        <v>17500</v>
      </c>
      <c r="L19" s="9" t="s">
        <v>19</v>
      </c>
      <c r="M19" s="10">
        <f>270*M2</f>
        <v>756000</v>
      </c>
    </row>
    <row r="20" spans="1:13" ht="16.5" x14ac:dyDescent="0.3">
      <c r="H20" s="13"/>
      <c r="L20" s="11" t="s">
        <v>20</v>
      </c>
      <c r="M20" s="10">
        <f>M16*0.03/12</f>
        <v>11273.849999999999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25" zoomScaleNormal="25" workbookViewId="0">
      <selection activeCell="AB99" sqref="AB9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2024-03-18T04:26:52Z</dcterms:modified>
</cp:coreProperties>
</file>