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Kalyan\Rajesh Y Bang\"/>
    </mc:Choice>
  </mc:AlternateContent>
  <xr:revisionPtr revIDLastSave="0" documentId="13_ncr:1_{A29FFE3C-5DF5-4A26-90A6-7AAE5F938169}" xr6:coauthVersionLast="45" xr6:coauthVersionMax="47" xr10:uidLastSave="{00000000-0000-0000-0000-000000000000}"/>
  <bookViews>
    <workbookView xWindow="-120" yWindow="-120" windowWidth="29040" windowHeight="15720" tabRatio="932" activeTab="5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1" i="4" l="1"/>
  <c r="Q11" i="4" s="1"/>
  <c r="J11" i="4"/>
  <c r="I11" i="4"/>
  <c r="Q10" i="4"/>
  <c r="P10" i="4"/>
  <c r="J10" i="4"/>
  <c r="I10" i="4"/>
  <c r="P9" i="4"/>
  <c r="Q9" i="4" s="1"/>
  <c r="J9" i="4"/>
  <c r="I9" i="4"/>
  <c r="P8" i="4"/>
  <c r="J8" i="4"/>
  <c r="I8" i="4"/>
  <c r="P7" i="4"/>
  <c r="J7" i="4"/>
  <c r="I7" i="4"/>
  <c r="G31" i="4"/>
  <c r="G28" i="4"/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B7" i="4"/>
  <c r="C7" i="4" s="1"/>
  <c r="D7" i="4" s="1"/>
  <c r="B8" i="4"/>
  <c r="C8" i="4" s="1"/>
  <c r="D8" i="4" s="1"/>
  <c r="B9" i="4"/>
  <c r="C9" i="4" s="1"/>
  <c r="D9" i="4" s="1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F9" i="4" l="1"/>
  <c r="H9" i="4"/>
  <c r="G9" i="4"/>
  <c r="G10" i="4"/>
  <c r="F10" i="4"/>
  <c r="G8" i="4"/>
  <c r="H8" i="4"/>
  <c r="F8" i="4"/>
  <c r="H11" i="4"/>
  <c r="G11" i="4"/>
  <c r="F11" i="4"/>
  <c r="H7" i="4"/>
  <c r="G7" i="4"/>
  <c r="F7" i="4"/>
  <c r="H4" i="4"/>
  <c r="F6" i="4"/>
  <c r="G3" i="4"/>
  <c r="H3" i="4"/>
  <c r="D2" i="4"/>
  <c r="H2" i="4" s="1"/>
  <c r="G2" i="4"/>
  <c r="D6" i="4"/>
  <c r="G6" i="4"/>
  <c r="F13" i="4"/>
  <c r="D10" i="4"/>
  <c r="H10" i="4" s="1"/>
  <c r="F2" i="4"/>
  <c r="D14" i="4"/>
  <c r="G14" i="4"/>
  <c r="F4" i="4"/>
  <c r="H6" i="4"/>
  <c r="F12" i="4"/>
  <c r="G13" i="4"/>
  <c r="H14" i="4"/>
  <c r="H15" i="4"/>
  <c r="H16" i="4"/>
  <c r="F3" i="4"/>
  <c r="G4" i="4"/>
  <c r="G12" i="4"/>
  <c r="H13" i="4"/>
  <c r="F15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<sst xmlns="http://schemas.openxmlformats.org/spreadsheetml/2006/main" count="132" uniqueCount="90">
  <si>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</si>
  <si>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</si>
  <si>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</si>
  <si>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</si>
  <si>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</si>
  <si>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</si>
  <si>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</si>
  <si>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</si>
  <si>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</si>
  <si>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</si>
  <si>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</si>
  <si>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</si>
  <si>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</si>
  <si>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</si>
  <si>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</si>
  <si>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</si>
  <si>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</si>
  <si>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</si>
  <si>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</si>
  <si>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</si>
  <si>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</si>
  <si>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</si>
  <si>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</si>
  <si>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</si>
  <si>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</si>
  <si>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</si>
  <si>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</si>
  <si>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</si>
  <si>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</si>
  <si>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</si>
  <si>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</si>
  <si>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</si>
  <si>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</si>
  <si>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</si>
  <si>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</si>
  <si>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</si>
  <si>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</si>
  <si>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</si>
  <si>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</si>
  <si>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</si>
  <si>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</si>
  <si>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</si>
  <si>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</si>
  <si>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</si>
  <si>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</si>
  <si>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</si>
  <si>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</si>
  <si>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</si>
  <si>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</si>
  <si>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</si>
  <si>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</si>
  <si>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</si>
  <si>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</si>
  <si>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</si>
  <si>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</si>
  <si>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</si>
  <si>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</si>
  <si>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</si>
  <si>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</si>
  <si>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</si>
  <si>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</si>
  <si>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</si>
  <si>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</si>
  <si>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</si>
  <si>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</si>
  <si>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</si>
  <si>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</si>
  <si>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</si>
  <si>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</si>
  <si>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</si>
  <si>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</si>
  <si>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</si>
  <si>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</si>
  <si>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</si>
  <si>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</si>
  <si>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</si>
  <si>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</si>
  <si>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</si>
  <si>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</si>
  <si>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</si>
  <si>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</si>
  <si>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</si>
  <si>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</si>
  <si>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01.02.2024</t>
  </si>
  <si>
    <t>ACA</t>
  </si>
  <si>
    <t>TACA</t>
  </si>
  <si>
    <t>IGR-28.02.24</t>
  </si>
  <si>
    <t>BALC</t>
  </si>
  <si>
    <t>IGR-11.03.24</t>
  </si>
  <si>
    <t>IGR-13.02.24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</si>
</sst>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E766283-95A6-4204-B5F7-0CCC923EF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B07C24-77DE-4789-AF33-BFAC256A1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7C952C5-2CC9-4E37-A990-28D521DFE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11739</xdr:colOff>
      <xdr:row>47</xdr:row>
      <xdr:rowOff>153624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149A5F9-7B5D-4BC3-BFF3-C6F387C05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61339" cy="8773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59370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AB8922-E9C8-4714-803F-80F8B1B32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08970" cy="88690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44</xdr:row>
      <xdr:rowOff>1170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1E0869-856E-4727-A026-C2CF69C3B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838317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468747</xdr:colOff>
      <xdr:row>46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B1F676-46FC-40B7-B929-E852ED09AA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89547" cy="883090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J15" sqref="J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321094.09999999998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350494.1</v>
      </c>
      <c r="D9" s="63" t="s">
        <v>62</v>
      </c>
      <c r="E9" s="64">
        <f>C9/10.764</f>
        <v>32561.696395392046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2024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2024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0</v>
      </c>
      <c r="D13" s="70">
        <f>D12-C13</f>
        <v>100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81"/>
      <c r="L1" s="81"/>
      <c r="M1" s="81"/>
      <c r="N1" s="81"/>
      <c r="O1" s="81"/>
      <c r="P1" s="81"/>
      <c r="Q1" s="81"/>
      <c r="R1" s="81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R33" sqref="R33:R3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10000</v>
      </c>
      <c r="D3" s="24" t="s">
        <v>75</v>
      </c>
      <c r="E3" s="6" t="s">
        <v>84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7500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2024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2500</v>
      </c>
      <c r="D13" s="24"/>
      <c r="F13" s="19"/>
    </row>
    <row r="14" spans="1:6" x14ac:dyDescent="0.25">
      <c r="A14" s="16" t="s">
        <v>15</v>
      </c>
      <c r="B14" s="20"/>
      <c r="C14" s="21">
        <f>C5</f>
        <v>7500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10000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341</v>
      </c>
      <c r="D18" s="26"/>
      <c r="F18" s="19"/>
    </row>
    <row r="19" spans="1:6" x14ac:dyDescent="0.25">
      <c r="A19" s="16" t="s">
        <v>73</v>
      </c>
      <c r="B19" s="6"/>
      <c r="C19" s="32">
        <f>C18*C16</f>
        <v>3410000</v>
      </c>
      <c r="D19" s="33"/>
      <c r="E19" s="70"/>
      <c r="F19" s="34"/>
    </row>
    <row r="20" spans="1:6" x14ac:dyDescent="0.25">
      <c r="A20" s="16" t="s">
        <v>24</v>
      </c>
      <c r="C20" s="35">
        <f>C19*90%</f>
        <v>3069000</v>
      </c>
      <c r="D20" s="32"/>
      <c r="F20" s="19"/>
    </row>
    <row r="21" spans="1:6" x14ac:dyDescent="0.25">
      <c r="A21" s="16" t="s">
        <v>25</v>
      </c>
      <c r="C21" s="35">
        <f>C19*80%</f>
        <v>2728000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852500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7104.166666666667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S19" sqref="S1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12.5703125" bestFit="1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341</v>
      </c>
      <c r="C2" s="4">
        <f t="shared" ref="C2:C16" si="1">B2*1.2</f>
        <v>409.2</v>
      </c>
      <c r="D2" s="4">
        <f t="shared" ref="D2:D16" si="2">C2*1.2</f>
        <v>491.03999999999996</v>
      </c>
      <c r="E2" s="5">
        <f t="shared" ref="E2:E16" si="3">R2</f>
        <v>3150000</v>
      </c>
      <c r="F2" s="78">
        <f t="shared" ref="F2:F15" si="4">ROUND((E2/B2),0)</f>
        <v>9238</v>
      </c>
      <c r="G2" s="78">
        <f t="shared" ref="G2:G15" si="5">ROUND((E2/C2),0)</f>
        <v>7698</v>
      </c>
      <c r="H2" s="78">
        <f t="shared" ref="H2:H15" si="6">ROUND((E2/D2),0)</f>
        <v>6415</v>
      </c>
      <c r="I2" s="78">
        <f t="shared" ref="I2:I15" si="7">T2</f>
        <v>0</v>
      </c>
      <c r="J2" s="78">
        <f t="shared" ref="J2:J15" si="8">U2</f>
        <v>0</v>
      </c>
      <c r="K2" s="79"/>
      <c r="L2" s="79"/>
      <c r="M2" s="79"/>
      <c r="N2" s="79"/>
      <c r="O2" s="79">
        <v>0</v>
      </c>
      <c r="P2" s="79">
        <f t="shared" ref="P2:P7" si="9">O2/1.2</f>
        <v>0</v>
      </c>
      <c r="Q2" s="79">
        <v>341</v>
      </c>
      <c r="R2" s="80">
        <v>3150000</v>
      </c>
      <c r="S2" s="80" t="s">
        <v>88</v>
      </c>
    </row>
    <row r="3" spans="1:19" x14ac:dyDescent="0.25">
      <c r="A3" s="4">
        <v>2</v>
      </c>
      <c r="B3" s="4">
        <f t="shared" si="0"/>
        <v>341</v>
      </c>
      <c r="C3" s="4">
        <f t="shared" si="1"/>
        <v>409.2</v>
      </c>
      <c r="D3" s="4">
        <f t="shared" si="2"/>
        <v>491.03999999999996</v>
      </c>
      <c r="E3" s="5">
        <f t="shared" si="3"/>
        <v>3037802</v>
      </c>
      <c r="F3" s="76">
        <f t="shared" si="4"/>
        <v>8909</v>
      </c>
      <c r="G3" s="76">
        <f t="shared" si="5"/>
        <v>7424</v>
      </c>
      <c r="H3" s="76">
        <f t="shared" si="6"/>
        <v>6186</v>
      </c>
      <c r="I3" s="76">
        <f t="shared" si="7"/>
        <v>0</v>
      </c>
      <c r="J3" s="76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341</v>
      </c>
      <c r="R3" s="77">
        <v>3037802</v>
      </c>
      <c r="S3" s="77" t="s">
        <v>86</v>
      </c>
    </row>
    <row r="4" spans="1:19" x14ac:dyDescent="0.25">
      <c r="A4" s="4">
        <v>3</v>
      </c>
      <c r="B4" s="4">
        <f t="shared" si="0"/>
        <v>341</v>
      </c>
      <c r="C4" s="4">
        <f t="shared" si="1"/>
        <v>409.2</v>
      </c>
      <c r="D4" s="4">
        <f t="shared" si="2"/>
        <v>491.03999999999996</v>
      </c>
      <c r="E4" s="5">
        <f t="shared" si="3"/>
        <v>3225448</v>
      </c>
      <c r="F4" s="76">
        <f t="shared" si="4"/>
        <v>9459</v>
      </c>
      <c r="G4" s="76">
        <f t="shared" si="5"/>
        <v>7882</v>
      </c>
      <c r="H4" s="76">
        <f t="shared" si="6"/>
        <v>6569</v>
      </c>
      <c r="I4" s="76">
        <f t="shared" si="7"/>
        <v>0</v>
      </c>
      <c r="J4" s="76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341</v>
      </c>
      <c r="R4" s="77">
        <v>3225448</v>
      </c>
      <c r="S4" s="77" t="s">
        <v>89</v>
      </c>
    </row>
    <row r="5" spans="1:19" x14ac:dyDescent="0.25">
      <c r="A5" s="4">
        <v>4</v>
      </c>
      <c r="B5" s="4">
        <f t="shared" si="0"/>
        <v>384</v>
      </c>
      <c r="C5" s="4">
        <f t="shared" si="1"/>
        <v>460.79999999999995</v>
      </c>
      <c r="D5" s="4">
        <f t="shared" si="2"/>
        <v>552.95999999999992</v>
      </c>
      <c r="E5" s="5">
        <f t="shared" si="3"/>
        <v>3478000</v>
      </c>
      <c r="F5" s="78">
        <f t="shared" si="4"/>
        <v>9057</v>
      </c>
      <c r="G5" s="78">
        <f t="shared" si="5"/>
        <v>7548</v>
      </c>
      <c r="H5" s="78">
        <f t="shared" si="6"/>
        <v>6290</v>
      </c>
      <c r="I5" s="78">
        <f t="shared" si="7"/>
        <v>0</v>
      </c>
      <c r="J5" s="78">
        <f t="shared" si="8"/>
        <v>0</v>
      </c>
      <c r="K5" s="79"/>
      <c r="L5" s="79"/>
      <c r="M5" s="79"/>
      <c r="N5" s="79"/>
      <c r="O5" s="79">
        <v>0</v>
      </c>
      <c r="P5" s="79">
        <f t="shared" si="9"/>
        <v>0</v>
      </c>
      <c r="Q5" s="79">
        <v>384</v>
      </c>
      <c r="R5" s="80">
        <v>3478000</v>
      </c>
      <c r="S5" s="80"/>
    </row>
    <row r="6" spans="1:19" x14ac:dyDescent="0.25">
      <c r="A6" s="4">
        <v>5</v>
      </c>
      <c r="B6" s="4">
        <f t="shared" si="0"/>
        <v>384</v>
      </c>
      <c r="C6" s="4">
        <f t="shared" si="1"/>
        <v>460.79999999999995</v>
      </c>
      <c r="D6" s="4">
        <f t="shared" si="2"/>
        <v>552.95999999999992</v>
      </c>
      <c r="E6" s="5">
        <f t="shared" si="3"/>
        <v>3478000</v>
      </c>
      <c r="F6" s="78">
        <f t="shared" si="4"/>
        <v>9057</v>
      </c>
      <c r="G6" s="78">
        <f t="shared" si="5"/>
        <v>7548</v>
      </c>
      <c r="H6" s="78">
        <f t="shared" si="6"/>
        <v>6290</v>
      </c>
      <c r="I6" s="78">
        <f t="shared" si="7"/>
        <v>0</v>
      </c>
      <c r="J6" s="78">
        <f t="shared" si="8"/>
        <v>0</v>
      </c>
      <c r="K6" s="79"/>
      <c r="L6" s="79"/>
      <c r="M6" s="79"/>
      <c r="N6" s="79"/>
      <c r="O6" s="79">
        <v>0</v>
      </c>
      <c r="P6" s="79">
        <f t="shared" si="9"/>
        <v>0</v>
      </c>
      <c r="Q6" s="79">
        <v>384</v>
      </c>
      <c r="R6" s="80">
        <v>3478000</v>
      </c>
      <c r="S6" s="80"/>
    </row>
    <row r="7" spans="1:19" x14ac:dyDescent="0.25">
      <c r="A7" s="4">
        <v>6</v>
      </c>
      <c r="B7" s="4">
        <f t="shared" si="0"/>
        <v>366</v>
      </c>
      <c r="C7" s="4">
        <f t="shared" si="1"/>
        <v>439.2</v>
      </c>
      <c r="D7" s="4">
        <f t="shared" si="2"/>
        <v>527.04</v>
      </c>
      <c r="E7" s="5">
        <f t="shared" si="3"/>
        <v>3752000</v>
      </c>
      <c r="F7" s="76">
        <f t="shared" ref="F7" si="10">ROUND((E7/B7),0)</f>
        <v>10251</v>
      </c>
      <c r="G7" s="76">
        <f t="shared" ref="G7" si="11">ROUND((E7/C7),0)</f>
        <v>8543</v>
      </c>
      <c r="H7" s="76">
        <f t="shared" ref="H7" si="12">ROUND((E7/D7),0)</f>
        <v>7119</v>
      </c>
      <c r="I7" s="76">
        <f t="shared" ref="I7" si="13">T7</f>
        <v>0</v>
      </c>
      <c r="J7" s="76">
        <f t="shared" ref="J7" si="14">U7</f>
        <v>0</v>
      </c>
      <c r="K7" s="7"/>
      <c r="L7" s="7"/>
      <c r="M7" s="7"/>
      <c r="N7" s="7"/>
      <c r="O7" s="7">
        <v>0</v>
      </c>
      <c r="P7" s="7">
        <f t="shared" si="9"/>
        <v>0</v>
      </c>
      <c r="Q7" s="7">
        <v>366</v>
      </c>
      <c r="R7" s="77">
        <v>3752000</v>
      </c>
      <c r="S7" s="80"/>
    </row>
    <row r="8" spans="1:19" x14ac:dyDescent="0.25">
      <c r="A8" s="4">
        <v>7</v>
      </c>
      <c r="B8" s="4">
        <f t="shared" si="0"/>
        <v>354</v>
      </c>
      <c r="C8" s="4">
        <f t="shared" si="1"/>
        <v>424.8</v>
      </c>
      <c r="D8" s="4">
        <f t="shared" si="2"/>
        <v>509.76</v>
      </c>
      <c r="E8" s="5">
        <f t="shared" si="3"/>
        <v>3800000</v>
      </c>
      <c r="F8" s="76">
        <f t="shared" ref="F8:F11" si="15">ROUND((E8/B8),0)</f>
        <v>10734</v>
      </c>
      <c r="G8" s="76">
        <f t="shared" ref="G8:G11" si="16">ROUND((E8/C8),0)</f>
        <v>8945</v>
      </c>
      <c r="H8" s="76">
        <f t="shared" ref="H8:H11" si="17">ROUND((E8/D8),0)</f>
        <v>7454</v>
      </c>
      <c r="I8" s="76">
        <f t="shared" ref="I8:I11" si="18">T8</f>
        <v>0</v>
      </c>
      <c r="J8" s="76">
        <f t="shared" ref="J8:J11" si="19">U8</f>
        <v>0</v>
      </c>
      <c r="K8" s="7"/>
      <c r="L8" s="7"/>
      <c r="M8" s="7"/>
      <c r="N8" s="7"/>
      <c r="O8" s="7">
        <v>0</v>
      </c>
      <c r="P8" s="7">
        <f t="shared" ref="P8:P11" si="20">O8/1.2</f>
        <v>0</v>
      </c>
      <c r="Q8" s="7">
        <v>354</v>
      </c>
      <c r="R8" s="77">
        <v>3800000</v>
      </c>
      <c r="S8" s="80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78" t="e">
        <f t="shared" si="15"/>
        <v>#DIV/0!</v>
      </c>
      <c r="G9" s="78" t="e">
        <f t="shared" si="16"/>
        <v>#DIV/0!</v>
      </c>
      <c r="H9" s="78" t="e">
        <f t="shared" si="17"/>
        <v>#DIV/0!</v>
      </c>
      <c r="I9" s="78">
        <f t="shared" si="18"/>
        <v>0</v>
      </c>
      <c r="J9" s="78">
        <f t="shared" si="19"/>
        <v>0</v>
      </c>
      <c r="K9" s="79"/>
      <c r="L9" s="79"/>
      <c r="M9" s="79"/>
      <c r="N9" s="79"/>
      <c r="O9" s="79">
        <v>0</v>
      </c>
      <c r="P9" s="79">
        <f t="shared" si="20"/>
        <v>0</v>
      </c>
      <c r="Q9" s="79">
        <f t="shared" ref="Q9:Q11" si="21">P9/1.2</f>
        <v>0</v>
      </c>
      <c r="R9" s="80">
        <v>0</v>
      </c>
      <c r="S9" s="80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78" t="e">
        <f t="shared" si="15"/>
        <v>#DIV/0!</v>
      </c>
      <c r="G10" s="78" t="e">
        <f t="shared" si="16"/>
        <v>#DIV/0!</v>
      </c>
      <c r="H10" s="78" t="e">
        <f t="shared" si="17"/>
        <v>#DIV/0!</v>
      </c>
      <c r="I10" s="78">
        <f t="shared" si="18"/>
        <v>0</v>
      </c>
      <c r="J10" s="78">
        <f t="shared" si="19"/>
        <v>0</v>
      </c>
      <c r="K10" s="79"/>
      <c r="L10" s="79"/>
      <c r="M10" s="79"/>
      <c r="N10" s="79"/>
      <c r="O10" s="79">
        <v>0</v>
      </c>
      <c r="P10" s="79">
        <f t="shared" si="20"/>
        <v>0</v>
      </c>
      <c r="Q10" s="79">
        <f t="shared" si="21"/>
        <v>0</v>
      </c>
      <c r="R10" s="80">
        <v>0</v>
      </c>
      <c r="S10" s="80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78" t="e">
        <f t="shared" si="15"/>
        <v>#DIV/0!</v>
      </c>
      <c r="G11" s="78" t="e">
        <f t="shared" si="16"/>
        <v>#DIV/0!</v>
      </c>
      <c r="H11" s="78" t="e">
        <f t="shared" si="17"/>
        <v>#DIV/0!</v>
      </c>
      <c r="I11" s="78">
        <f t="shared" si="18"/>
        <v>0</v>
      </c>
      <c r="J11" s="78">
        <f t="shared" si="19"/>
        <v>0</v>
      </c>
      <c r="K11" s="79"/>
      <c r="L11" s="79"/>
      <c r="M11" s="79"/>
      <c r="N11" s="79"/>
      <c r="O11" s="79">
        <v>0</v>
      </c>
      <c r="P11" s="79">
        <f t="shared" si="20"/>
        <v>0</v>
      </c>
      <c r="Q11" s="79">
        <f t="shared" si="21"/>
        <v>0</v>
      </c>
      <c r="R11" s="80">
        <v>0</v>
      </c>
      <c r="S11" s="80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78" t="e">
        <f t="shared" si="4"/>
        <v>#DIV/0!</v>
      </c>
      <c r="G12" s="78" t="e">
        <f t="shared" si="5"/>
        <v>#DIV/0!</v>
      </c>
      <c r="H12" s="78" t="e">
        <f t="shared" si="6"/>
        <v>#DIV/0!</v>
      </c>
      <c r="I12" s="78">
        <f t="shared" si="7"/>
        <v>0</v>
      </c>
      <c r="J12" s="78">
        <f t="shared" si="8"/>
        <v>0</v>
      </c>
      <c r="K12" s="79"/>
      <c r="L12" s="79"/>
      <c r="M12" s="79"/>
      <c r="N12" s="79"/>
      <c r="O12" s="79">
        <v>0</v>
      </c>
      <c r="P12" s="79">
        <f t="shared" ref="P12:P15" si="22">O12/1.2</f>
        <v>0</v>
      </c>
      <c r="Q12" s="79">
        <f t="shared" ref="Q12:Q15" si="23">P12/1.2</f>
        <v>0</v>
      </c>
      <c r="R12" s="80">
        <v>0</v>
      </c>
      <c r="S12" s="80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22"/>
        <v>0</v>
      </c>
      <c r="Q13">
        <f t="shared" si="2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22"/>
        <v>0</v>
      </c>
      <c r="Q14">
        <f t="shared" si="2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22"/>
        <v>0</v>
      </c>
      <c r="Q15">
        <f t="shared" si="2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24">ROUND((E16/B16),0)</f>
        <v>#DIV/0!</v>
      </c>
      <c r="G16" s="4" t="e">
        <f t="shared" ref="G16" si="25">ROUND((E16/C16),0)</f>
        <v>#DIV/0!</v>
      </c>
      <c r="H16" s="4" t="e">
        <f t="shared" ref="H16" si="26">ROUND((E16/D16),0)</f>
        <v>#DIV/0!</v>
      </c>
      <c r="I16" s="4">
        <f t="shared" ref="I16" si="27">T16</f>
        <v>0</v>
      </c>
      <c r="J16" s="4">
        <f t="shared" ref="J16" si="28">U16</f>
        <v>0</v>
      </c>
      <c r="O16">
        <v>0</v>
      </c>
      <c r="P16">
        <f t="shared" ref="P16" si="29">O16/1.2</f>
        <v>0</v>
      </c>
      <c r="Q16">
        <f t="shared" ref="Q16" si="3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31">Q17</f>
        <v>0</v>
      </c>
      <c r="C17" s="4">
        <f t="shared" ref="C17:C21" si="32">B17*1.2</f>
        <v>0</v>
      </c>
      <c r="D17" s="4">
        <f t="shared" ref="D17:D21" si="33">C17*1.2</f>
        <v>0</v>
      </c>
      <c r="E17" s="5">
        <f t="shared" ref="E17:E21" si="34">R17</f>
        <v>0</v>
      </c>
      <c r="F17" s="4" t="e">
        <f t="shared" ref="F17" si="35">ROUND((E17/B17),0)</f>
        <v>#DIV/0!</v>
      </c>
      <c r="G17" s="4" t="e">
        <f t="shared" ref="G17" si="36">ROUND((E17/C17),0)</f>
        <v>#DIV/0!</v>
      </c>
      <c r="H17" s="4" t="e">
        <f t="shared" ref="H17" si="37">ROUND((E17/D17),0)</f>
        <v>#DIV/0!</v>
      </c>
      <c r="I17" s="4">
        <f t="shared" ref="I17" si="38">T17</f>
        <v>0</v>
      </c>
      <c r="J17" s="4">
        <f t="shared" ref="J17" si="39">U17</f>
        <v>0</v>
      </c>
      <c r="O17">
        <v>0</v>
      </c>
      <c r="P17">
        <f t="shared" ref="P17" si="40">O17/1.2</f>
        <v>0</v>
      </c>
      <c r="Q17">
        <f t="shared" ref="Q17" si="4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31"/>
        <v>0</v>
      </c>
      <c r="C18" s="4">
        <f t="shared" si="32"/>
        <v>0</v>
      </c>
      <c r="D18" s="4">
        <f t="shared" si="33"/>
        <v>0</v>
      </c>
      <c r="E18" s="5">
        <f t="shared" si="34"/>
        <v>0</v>
      </c>
      <c r="F18" s="4" t="e">
        <f t="shared" ref="F18:F21" si="42">ROUND((E18/B18),0)</f>
        <v>#DIV/0!</v>
      </c>
      <c r="G18" s="4" t="e">
        <f t="shared" ref="G18:G21" si="43">ROUND((E18/C18),0)</f>
        <v>#DIV/0!</v>
      </c>
      <c r="H18" s="4" t="e">
        <f t="shared" ref="H18:H21" si="44">ROUND((E18/D18),0)</f>
        <v>#DIV/0!</v>
      </c>
      <c r="I18" s="4">
        <f t="shared" ref="I18:J21" si="45">T18</f>
        <v>0</v>
      </c>
      <c r="J18" s="4">
        <f t="shared" si="45"/>
        <v>0</v>
      </c>
      <c r="O18">
        <v>0</v>
      </c>
      <c r="P18">
        <f t="shared" ref="P18" si="46">O18/1.2</f>
        <v>0</v>
      </c>
      <c r="Q18">
        <f t="shared" ref="Q18:Q21" si="4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31"/>
        <v>0</v>
      </c>
      <c r="C19" s="4">
        <f t="shared" si="32"/>
        <v>0</v>
      </c>
      <c r="D19" s="4">
        <f t="shared" si="33"/>
        <v>0</v>
      </c>
      <c r="E19" s="5">
        <f t="shared" si="34"/>
        <v>0</v>
      </c>
      <c r="F19" s="4" t="e">
        <f t="shared" si="42"/>
        <v>#DIV/0!</v>
      </c>
      <c r="G19" s="4" t="e">
        <f t="shared" si="43"/>
        <v>#DIV/0!</v>
      </c>
      <c r="H19" s="4" t="e">
        <f t="shared" si="44"/>
        <v>#DIV/0!</v>
      </c>
      <c r="I19" s="4">
        <f t="shared" si="45"/>
        <v>0</v>
      </c>
      <c r="J19" s="4">
        <f t="shared" si="45"/>
        <v>0</v>
      </c>
      <c r="O19">
        <v>0</v>
      </c>
      <c r="P19">
        <f>O19/1.2</f>
        <v>0</v>
      </c>
      <c r="Q19">
        <f t="shared" si="4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48">Q20</f>
        <v>0</v>
      </c>
      <c r="C20" s="4">
        <f t="shared" ref="C20" si="49">B20*1.2</f>
        <v>0</v>
      </c>
      <c r="D20" s="4">
        <f t="shared" ref="D20" si="50">C20*1.2</f>
        <v>0</v>
      </c>
      <c r="E20" s="5">
        <f t="shared" ref="E20" si="51">R20</f>
        <v>0</v>
      </c>
      <c r="F20" s="4" t="e">
        <f t="shared" ref="F20" si="52">ROUND((E20/B20),0)</f>
        <v>#DIV/0!</v>
      </c>
      <c r="G20" s="4" t="e">
        <f t="shared" ref="G20" si="53">ROUND((E20/C20),0)</f>
        <v>#DIV/0!</v>
      </c>
      <c r="H20" s="4" t="e">
        <f t="shared" ref="H20" si="54">ROUND((E20/D20),0)</f>
        <v>#DIV/0!</v>
      </c>
      <c r="I20" s="4">
        <f t="shared" ref="I20" si="55">T20</f>
        <v>0</v>
      </c>
      <c r="J20" s="4">
        <f t="shared" ref="J20" si="56">U20</f>
        <v>0</v>
      </c>
      <c r="O20">
        <v>0</v>
      </c>
      <c r="P20">
        <f t="shared" ref="P20" si="57">O20/1.2</f>
        <v>0</v>
      </c>
      <c r="Q20">
        <f t="shared" ref="Q20" si="5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31"/>
        <v>0</v>
      </c>
      <c r="C21" s="4">
        <f t="shared" si="32"/>
        <v>0</v>
      </c>
      <c r="D21" s="4">
        <f t="shared" si="33"/>
        <v>0</v>
      </c>
      <c r="E21" s="5">
        <f t="shared" si="34"/>
        <v>0</v>
      </c>
      <c r="F21" s="4" t="e">
        <f t="shared" si="42"/>
        <v>#DIV/0!</v>
      </c>
      <c r="G21" s="4" t="e">
        <f t="shared" si="43"/>
        <v>#DIV/0!</v>
      </c>
      <c r="H21" s="4" t="e">
        <f t="shared" si="44"/>
        <v>#DIV/0!</v>
      </c>
      <c r="I21" s="4">
        <f t="shared" si="45"/>
        <v>0</v>
      </c>
      <c r="J21" s="4">
        <f t="shared" si="45"/>
        <v>0</v>
      </c>
      <c r="O21">
        <v>0</v>
      </c>
      <c r="P21">
        <f>O21/1.2</f>
        <v>0</v>
      </c>
      <c r="Q21">
        <f t="shared" si="47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/>
    </row>
    <row r="25" spans="1:19" s="10" customFormat="1" x14ac:dyDescent="0.25">
      <c r="F25" s="57"/>
      <c r="G25" s="57"/>
    </row>
    <row r="26" spans="1:19" s="10" customFormat="1" x14ac:dyDescent="0.25">
      <c r="F26" s="57" t="s">
        <v>84</v>
      </c>
      <c r="G26" s="57">
        <v>322</v>
      </c>
    </row>
    <row r="27" spans="1:19" s="10" customFormat="1" x14ac:dyDescent="0.25">
      <c r="F27" s="57" t="s">
        <v>87</v>
      </c>
      <c r="G27" s="57">
        <v>19</v>
      </c>
    </row>
    <row r="28" spans="1:19" s="10" customFormat="1" x14ac:dyDescent="0.25">
      <c r="C28" s="72" t="s">
        <v>74</v>
      </c>
      <c r="D28" s="72" t="s">
        <v>83</v>
      </c>
      <c r="F28" s="57" t="s">
        <v>85</v>
      </c>
      <c r="G28" s="57">
        <f>SUM(G26:G27)</f>
        <v>341</v>
      </c>
    </row>
    <row r="29" spans="1:19" s="10" customFormat="1" x14ac:dyDescent="0.25">
      <c r="C29" s="72" t="s">
        <v>1</v>
      </c>
      <c r="D29" s="72">
        <v>3030000</v>
      </c>
      <c r="F29" s="57" t="s">
        <v>71</v>
      </c>
      <c r="G29" s="57">
        <v>375</v>
      </c>
      <c r="H29" s="10">
        <f>G29/G28</f>
        <v>1.0997067448680351</v>
      </c>
    </row>
    <row r="30" spans="1:19" s="10" customFormat="1" x14ac:dyDescent="0.25">
      <c r="F30" s="57" t="s">
        <v>72</v>
      </c>
      <c r="G30" s="57">
        <v>9500</v>
      </c>
    </row>
    <row r="31" spans="1:19" s="10" customFormat="1" x14ac:dyDescent="0.25">
      <c r="C31" s="74"/>
      <c r="D31" s="74"/>
      <c r="F31" s="74" t="s">
        <v>73</v>
      </c>
      <c r="G31" s="74">
        <f>G28*G30</f>
        <v>3239500</v>
      </c>
      <c r="H31" s="10">
        <f>G31/D29</f>
        <v>1.0691419141914191</v>
      </c>
    </row>
    <row r="32" spans="1:19" s="10" customFormat="1" x14ac:dyDescent="0.25">
      <c r="C32" s="74"/>
      <c r="D32" s="74"/>
      <c r="F32" s="74" t="s">
        <v>24</v>
      </c>
      <c r="G32" s="74">
        <f>G31*90%</f>
        <v>2915550</v>
      </c>
    </row>
    <row r="33" spans="3:7" s="10" customFormat="1" x14ac:dyDescent="0.25">
      <c r="C33" s="74"/>
      <c r="D33" s="74"/>
      <c r="F33" s="74" t="s">
        <v>25</v>
      </c>
      <c r="G33" s="74">
        <f>G31*80%</f>
        <v>2591600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abSelected="1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20"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2024-03-16T13:58:30Z</dcterms:modified>
</cp:coreProperties>
</file>