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nanta Kumar Naik\"/>
    </mc:Choice>
  </mc:AlternateContent>
  <xr:revisionPtr revIDLastSave="0" documentId="13_ncr:1_{960085EF-BC47-472D-879E-0A5F50DB14D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S12" i="4"/>
  <c r="H22" i="4" l="1"/>
  <c r="S5" i="4"/>
  <c r="S6" i="4"/>
  <c r="Q5" i="4"/>
  <c r="Q6" i="4"/>
  <c r="Q4" i="4"/>
  <c r="S4" i="4"/>
  <c r="Q3" i="4"/>
  <c r="S3" i="4"/>
  <c r="H20" i="4" l="1"/>
  <c r="I19" i="4" l="1"/>
  <c r="I18" i="4"/>
  <c r="I17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<sst xmlns="http://schemas.openxmlformats.org/spreadsheetml/2006/main" count="29" uniqueCount="26">
  <si>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</si>
  <si>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</si>
  <si>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</si>
  <si>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</si>
  <si>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</si>
  <si>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</si>
  <si>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</si>
  <si>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</si>
  <si>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</si>
  <si>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</si>
  <si>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</si>
  <si>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</si>
  <si>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</si>
  <si>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</si>
  <si>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bal</t>
  </si>
  <si>
    <t>dry</t>
  </si>
  <si>
    <t>rate</t>
  </si>
  <si>
    <t>fmv</t>
  </si>
  <si>
    <t xml:space="preserve"> </t>
  </si>
  <si>
    <t xml:space="preserve"> Flat No. 1502, 15th Floor, Opal, suncity, Village - Ghot, </t>
  </si>
  <si>
    <t>Draft agreeemtn  - 63.50 lakhs</t>
  </si>
  <si>
    <t>ref report -02.01.21 - 9200/- on ca</t>
  </si>
  <si>
    <t>03.05.23</t>
  </si>
  <si>
    <t>16.06.23</t>
  </si>
  <si>
    <t>13.07.23</t>
  </si>
  <si>
    <t>30.5.23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</si>
</sst>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163990</xdr:colOff>
      <xdr:row>45</xdr:row>
      <xdr:rowOff>153554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3567E9-2B58-40DA-811A-9FEEC2E5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94390" cy="8268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144341</xdr:colOff>
      <xdr:row>48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AC3E0-FA9D-4FEA-BFAC-2283ECFC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507541" cy="89833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3EBC98-C719-4703-9A92-996791CE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2FD73-7A7D-42C2-B8C2-350676DF8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7BA15-AD18-4050-B49F-0B18C865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1E263-F52A-402B-838D-F8C0C60B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FA4D9-D3F5-4E93-BE32-917BE4A59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421115</xdr:colOff>
      <xdr:row>33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C784E2-D7CB-453E-92ED-38B51FAF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441915" cy="6449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591568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EFD1F-B1C9-4BFA-9557-B839C698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97168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163394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C4942-5983-43CA-B8DF-B3CF4CEC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26594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20499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3EA8C3-1846-4B1F-B721-8674B52B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83699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614</v>
      </c>
      <c r="C2" s="4">
        <f>B2*1.2</f>
        <v>736.8</v>
      </c>
      <c r="D2" s="4">
        <f t="shared" ref="D2:D13" si="2">C2*1.2</f>
        <v>884.16</v>
      </c>
      <c r="E2" s="5">
        <f t="shared" ref="E2:E13" si="3">R2</f>
        <v>5700000</v>
      </c>
      <c r="F2" s="10">
        <f t="shared" ref="F2:F13" si="4">ROUND((E2/B2),0)</f>
        <v>9283</v>
      </c>
      <c r="G2" s="10">
        <f t="shared" ref="G2:G13" si="5">ROUND((E2/C2),0)</f>
        <v>7736</v>
      </c>
      <c r="H2" s="10">
        <f t="shared" ref="H2:H13" si="6">ROUND((E2/D2),0)</f>
        <v>6447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614</v>
      </c>
      <c r="R2" s="2">
        <v>5700000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434.32740000000001</v>
      </c>
      <c r="C3" s="4">
        <f t="shared" ref="C3:C15" si="9">B3*1.2</f>
        <v>521.19287999999995</v>
      </c>
      <c r="D3" s="4">
        <f t="shared" si="2"/>
        <v>625.43145599999991</v>
      </c>
      <c r="E3" s="5">
        <f t="shared" si="3"/>
        <v>3850000</v>
      </c>
      <c r="F3" s="10">
        <f t="shared" si="4"/>
        <v>8864</v>
      </c>
      <c r="G3" s="10">
        <f t="shared" si="5"/>
        <v>7387</v>
      </c>
      <c r="H3" s="10">
        <f t="shared" si="6"/>
        <v>6156</v>
      </c>
      <c r="I3" s="10" t="e">
        <f>#REF!</f>
        <v>#REF!</v>
      </c>
      <c r="J3" s="4">
        <f t="shared" si="7"/>
        <v>40.35</v>
      </c>
      <c r="O3">
        <v>0</v>
      </c>
      <c r="P3">
        <f t="shared" si="8"/>
        <v>0</v>
      </c>
      <c r="Q3">
        <f>S3*10.764</f>
        <v>434.32740000000001</v>
      </c>
      <c r="R3" s="2">
        <v>3850000</v>
      </c>
      <c r="S3" s="8">
        <f>38.14+2.21</f>
        <v>40.35</v>
      </c>
      <c r="T3" s="8" t="s">
        <v>22</v>
      </c>
    </row>
    <row r="4" spans="1:20" x14ac:dyDescent="0.25">
      <c r="A4" s="4">
        <f t="shared" si="0"/>
        <v>0</v>
      </c>
      <c r="B4" s="4">
        <f t="shared" si="1"/>
        <v>662.52419999999995</v>
      </c>
      <c r="C4" s="4">
        <f t="shared" si="9"/>
        <v>795.0290399999999</v>
      </c>
      <c r="D4" s="4">
        <f t="shared" si="2"/>
        <v>954.03484799999978</v>
      </c>
      <c r="E4" s="16">
        <f t="shared" si="3"/>
        <v>5900000</v>
      </c>
      <c r="F4" s="10">
        <f t="shared" si="4"/>
        <v>8905</v>
      </c>
      <c r="G4" s="10">
        <f t="shared" si="5"/>
        <v>7421</v>
      </c>
      <c r="H4" s="10">
        <f t="shared" si="6"/>
        <v>6184</v>
      </c>
      <c r="I4" s="10" t="e">
        <f>#REF!</f>
        <v>#REF!</v>
      </c>
      <c r="J4" s="4">
        <f t="shared" si="7"/>
        <v>61.55</v>
      </c>
      <c r="O4">
        <v>0</v>
      </c>
      <c r="P4">
        <f t="shared" si="8"/>
        <v>0</v>
      </c>
      <c r="Q4">
        <f>S4*10.764</f>
        <v>662.52419999999995</v>
      </c>
      <c r="R4" s="2">
        <v>5900000</v>
      </c>
      <c r="S4" s="8">
        <f>57.02+2.59+1.94</f>
        <v>61.55</v>
      </c>
      <c r="T4" s="8" t="s">
        <v>23</v>
      </c>
    </row>
    <row r="5" spans="1:20" x14ac:dyDescent="0.25">
      <c r="A5" s="4">
        <f t="shared" si="0"/>
        <v>0</v>
      </c>
      <c r="B5" s="4">
        <f t="shared" si="1"/>
        <v>662.52419999999995</v>
      </c>
      <c r="C5" s="4">
        <f t="shared" si="9"/>
        <v>795.0290399999999</v>
      </c>
      <c r="D5" s="4">
        <f t="shared" si="2"/>
        <v>954.03484799999978</v>
      </c>
      <c r="E5" s="16">
        <f t="shared" si="3"/>
        <v>6050000</v>
      </c>
      <c r="F5" s="10">
        <f t="shared" si="4"/>
        <v>9132</v>
      </c>
      <c r="G5" s="10">
        <f t="shared" si="5"/>
        <v>7610</v>
      </c>
      <c r="H5" s="10">
        <f t="shared" si="6"/>
        <v>6341</v>
      </c>
      <c r="I5" s="10" t="e">
        <f>#REF!</f>
        <v>#REF!</v>
      </c>
      <c r="J5" s="4">
        <f t="shared" si="7"/>
        <v>61.55</v>
      </c>
      <c r="O5">
        <v>0</v>
      </c>
      <c r="P5">
        <f t="shared" si="8"/>
        <v>0</v>
      </c>
      <c r="Q5">
        <f>S5*10.764</f>
        <v>662.52419999999995</v>
      </c>
      <c r="R5" s="2">
        <v>6050000</v>
      </c>
      <c r="S5" s="8">
        <f t="shared" ref="S5:S6" si="10">57.02+2.59+1.94</f>
        <v>61.55</v>
      </c>
      <c r="T5" s="8" t="s">
        <v>24</v>
      </c>
    </row>
    <row r="6" spans="1:20" x14ac:dyDescent="0.25">
      <c r="A6" s="4">
        <f t="shared" si="0"/>
        <v>0</v>
      </c>
      <c r="B6" s="4">
        <f t="shared" si="1"/>
        <v>662.52419999999995</v>
      </c>
      <c r="C6" s="4">
        <f t="shared" si="9"/>
        <v>795.0290399999999</v>
      </c>
      <c r="D6" s="4">
        <f t="shared" si="2"/>
        <v>954.03484799999978</v>
      </c>
      <c r="E6" s="16">
        <f t="shared" si="3"/>
        <v>6450000</v>
      </c>
      <c r="F6" s="10">
        <f t="shared" si="4"/>
        <v>9735</v>
      </c>
      <c r="G6" s="10">
        <f t="shared" si="5"/>
        <v>8113</v>
      </c>
      <c r="H6" s="10">
        <f t="shared" si="6"/>
        <v>6761</v>
      </c>
      <c r="I6" s="10" t="e">
        <f>#REF!</f>
        <v>#REF!</v>
      </c>
      <c r="J6" s="4">
        <f t="shared" si="7"/>
        <v>61.55</v>
      </c>
      <c r="O6">
        <v>0</v>
      </c>
      <c r="P6">
        <f t="shared" si="8"/>
        <v>0</v>
      </c>
      <c r="Q6">
        <f t="shared" ref="Q6" si="11">S6*10.764</f>
        <v>662.52419999999995</v>
      </c>
      <c r="R6" s="2">
        <v>6450000</v>
      </c>
      <c r="S6" s="8">
        <f t="shared" si="10"/>
        <v>61.55</v>
      </c>
      <c r="T6" s="8" t="s">
        <v>25</v>
      </c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16">
        <f t="shared" si="3"/>
        <v>4100000</v>
      </c>
      <c r="F7" s="10">
        <f t="shared" si="4"/>
        <v>9111</v>
      </c>
      <c r="G7" s="10">
        <f t="shared" si="5"/>
        <v>7593</v>
      </c>
      <c r="H7" s="10">
        <f t="shared" si="6"/>
        <v>6327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450</v>
      </c>
      <c r="R7" s="2">
        <v>4100000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663</v>
      </c>
      <c r="C8" s="4">
        <f t="shared" si="9"/>
        <v>795.6</v>
      </c>
      <c r="D8" s="4">
        <f t="shared" si="2"/>
        <v>954.72</v>
      </c>
      <c r="E8" s="16">
        <f t="shared" si="3"/>
        <v>7000000</v>
      </c>
      <c r="F8" s="15">
        <f t="shared" si="4"/>
        <v>10558</v>
      </c>
      <c r="G8" s="10">
        <f t="shared" si="5"/>
        <v>8798</v>
      </c>
      <c r="H8" s="10">
        <f t="shared" si="6"/>
        <v>7332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663</v>
      </c>
      <c r="R8" s="2">
        <v>7000000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663</v>
      </c>
      <c r="C9" s="4">
        <f t="shared" si="9"/>
        <v>795.6</v>
      </c>
      <c r="D9" s="4">
        <f t="shared" si="2"/>
        <v>954.72</v>
      </c>
      <c r="E9" s="16">
        <f t="shared" si="3"/>
        <v>6200000</v>
      </c>
      <c r="F9" s="10">
        <f t="shared" si="4"/>
        <v>9351</v>
      </c>
      <c r="G9" s="10">
        <f t="shared" si="5"/>
        <v>7793</v>
      </c>
      <c r="H9" s="10">
        <f t="shared" si="6"/>
        <v>6494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663</v>
      </c>
      <c r="R9" s="2">
        <v>6200000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717</v>
      </c>
      <c r="C10" s="4">
        <f t="shared" si="9"/>
        <v>860.4</v>
      </c>
      <c r="D10" s="4">
        <f t="shared" si="2"/>
        <v>1032.48</v>
      </c>
      <c r="E10" s="16">
        <f t="shared" si="3"/>
        <v>6600000</v>
      </c>
      <c r="F10" s="10">
        <f t="shared" si="4"/>
        <v>9205</v>
      </c>
      <c r="G10" s="10">
        <f t="shared" si="5"/>
        <v>7671</v>
      </c>
      <c r="H10" s="10">
        <f t="shared" si="6"/>
        <v>6392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717</v>
      </c>
      <c r="R10" s="2">
        <v>6600000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665</v>
      </c>
      <c r="C11" s="4">
        <f t="shared" si="9"/>
        <v>798</v>
      </c>
      <c r="D11" s="4">
        <f t="shared" si="2"/>
        <v>957.59999999999991</v>
      </c>
      <c r="E11" s="16">
        <f t="shared" si="3"/>
        <v>6900000</v>
      </c>
      <c r="F11" s="15">
        <f t="shared" si="4"/>
        <v>10376</v>
      </c>
      <c r="G11" s="10">
        <f t="shared" si="5"/>
        <v>8647</v>
      </c>
      <c r="H11" s="10">
        <f t="shared" si="6"/>
        <v>7206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665</v>
      </c>
      <c r="R11" s="2">
        <v>6900000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662.52419999999995</v>
      </c>
      <c r="C12" s="4">
        <f t="shared" si="9"/>
        <v>795.0290399999999</v>
      </c>
      <c r="D12" s="4">
        <f t="shared" si="2"/>
        <v>954.03484799999978</v>
      </c>
      <c r="E12" s="16">
        <f t="shared" si="3"/>
        <v>6350000</v>
      </c>
      <c r="F12" s="15">
        <f t="shared" si="4"/>
        <v>9585</v>
      </c>
      <c r="G12" s="10">
        <f t="shared" si="5"/>
        <v>7987</v>
      </c>
      <c r="H12" s="10">
        <f t="shared" si="6"/>
        <v>6656</v>
      </c>
      <c r="I12" s="10" t="e">
        <f>#REF!</f>
        <v>#REF!</v>
      </c>
      <c r="J12" s="4">
        <f t="shared" si="7"/>
        <v>61.55</v>
      </c>
      <c r="O12">
        <v>0</v>
      </c>
      <c r="P12">
        <f t="shared" si="8"/>
        <v>0</v>
      </c>
      <c r="Q12">
        <f>S12*10.764</f>
        <v>662.52419999999995</v>
      </c>
      <c r="R12" s="2">
        <v>6350000</v>
      </c>
      <c r="S12" s="8">
        <f t="shared" ref="S12" si="12">57.02+2.59+1.94</f>
        <v>61.55</v>
      </c>
      <c r="T12" s="8">
        <v>20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10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G16" t="s">
        <v>19</v>
      </c>
    </row>
    <row r="17" spans="7:24" x14ac:dyDescent="0.25">
      <c r="G17" t="s">
        <v>13</v>
      </c>
      <c r="H17">
        <v>614</v>
      </c>
      <c r="I17">
        <f>57.02*10.764</f>
        <v>613.76328000000001</v>
      </c>
    </row>
    <row r="18" spans="7:24" x14ac:dyDescent="0.25">
      <c r="G18" t="s">
        <v>14</v>
      </c>
      <c r="H18">
        <v>28</v>
      </c>
      <c r="I18">
        <f>2.59*10.7643</f>
        <v>27.879536999999999</v>
      </c>
    </row>
    <row r="19" spans="7:24" x14ac:dyDescent="0.25">
      <c r="G19" t="s">
        <v>15</v>
      </c>
      <c r="H19">
        <v>21</v>
      </c>
      <c r="I19">
        <f>1.94*10.764</f>
        <v>20.882159999999999</v>
      </c>
    </row>
    <row r="20" spans="7:24" x14ac:dyDescent="0.25">
      <c r="H20">
        <f>SUM(H17:H19)</f>
        <v>663</v>
      </c>
      <c r="Q20" t="s">
        <v>18</v>
      </c>
    </row>
    <row r="21" spans="7:24" x14ac:dyDescent="0.25">
      <c r="G21" t="s">
        <v>16</v>
      </c>
      <c r="H21">
        <v>10200</v>
      </c>
    </row>
    <row r="22" spans="7:24" x14ac:dyDescent="0.25">
      <c r="G22" s="6" t="s">
        <v>17</v>
      </c>
      <c r="H22" s="6">
        <f>H21*H20</f>
        <v>6762600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2024-03-15T05:47:05Z</dcterms:modified>
</cp:coreProperties>
</file>