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D259491-EBD5-48E2-AB92-72ED1975BD6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H8" i="1"/>
  <c r="H7" i="1"/>
  <c r="H6" i="1"/>
  <c r="F8" i="1"/>
  <c r="D6" i="1"/>
  <c r="F6" i="1"/>
  <c r="A35" i="1"/>
  <c r="A34" i="1"/>
  <c r="A33" i="1"/>
  <c r="E8" i="1"/>
  <c r="E7" i="1"/>
  <c r="E6" i="1"/>
  <c r="G8" i="1" l="1"/>
  <c r="G10" i="1" s="1"/>
  <c r="G11" i="1" s="1"/>
  <c r="C38" i="1"/>
  <c r="F35" i="1"/>
  <c r="G35" i="1" s="1"/>
  <c r="F39" i="1"/>
  <c r="G39" i="1" s="1"/>
  <c r="C39" i="1"/>
  <c r="F38" i="1"/>
  <c r="C37" i="1"/>
  <c r="C36" i="1"/>
  <c r="F36" i="1"/>
  <c r="G36" i="1" s="1"/>
  <c r="B10" i="1"/>
  <c r="B11" i="1" s="1"/>
  <c r="B8" i="1"/>
  <c r="B6" i="1"/>
  <c r="B5" i="1"/>
  <c r="B14" i="1" s="1"/>
  <c r="G38" i="1" l="1"/>
  <c r="B12" i="1"/>
  <c r="B13" i="1" s="1"/>
  <c r="C35" i="1"/>
  <c r="C34" i="1"/>
  <c r="C33" i="1"/>
  <c r="B15" i="1" l="1"/>
  <c r="B17" i="1" s="1"/>
  <c r="B19" i="1" s="1"/>
  <c r="I29" i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<sst xmlns="http://schemas.openxmlformats.org/spreadsheetml/2006/main" count="30" uniqueCount="28">
  <si>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</si>
  <si>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</si>
  <si>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</si>
  <si>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</si>
  <si>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</si>
  <si>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</si>
  <si>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</si>
  <si>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</si>
  <si>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</si>
  <si>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</si>
  <si>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</si>
  <si>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</si>
  <si>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</si>
  <si>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</si>
  <si>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</si>
  <si>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</si>
  <si>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</si>
  <si>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</si>
  <si>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</si>
  <si>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</si>
  <si>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</si>
  <si>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</si>
  <si>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</si>
  <si>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</si>
  <si>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</si>
  <si>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19th</t>
  </si>
  <si>
    <t>18th</t>
  </si>
  <si>
    <t>16th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</si>
</sst>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19</xdr:col>
      <xdr:colOff>30193</xdr:colOff>
      <xdr:row>35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2560E2-B293-4AE1-9D76-3531B12B86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185"/>
        <a:stretch/>
      </xdr:blipFill>
      <xdr:spPr>
        <a:xfrm>
          <a:off x="19050" y="0"/>
          <a:ext cx="11593543" cy="6791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316241</xdr:colOff>
      <xdr:row>42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98F64F-422E-45AE-97D6-36FB06E8B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27441" cy="8183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173091</xdr:colOff>
      <xdr:row>44</xdr:row>
      <xdr:rowOff>29749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6FD74B-30DD-4EB1-8111-DD53CA12A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55491" cy="8411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544277</xdr:colOff>
      <xdr:row>40</xdr:row>
      <xdr:rowOff>20116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E8CEA0-A684-41B4-860D-A303E64A4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88277" cy="764011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295827</xdr:colOff>
      <xdr:row>26</xdr:row>
      <xdr:rowOff>48323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428CB4-E83F-46FC-9CDB-057FB1F7F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53427" cy="500132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17</xdr:col>
      <xdr:colOff>419924</xdr:colOff>
      <xdr:row>41</xdr:row>
      <xdr:rowOff>10590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F42A2B2-3E08-4899-B169-7AFD42A0F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190500"/>
          <a:ext cx="5906324" cy="763059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</xdr:row>
      <xdr:rowOff>0</xdr:rowOff>
    </xdr:from>
    <xdr:to>
      <xdr:col>28</xdr:col>
      <xdr:colOff>400872</xdr:colOff>
      <xdr:row>41</xdr:row>
      <xdr:rowOff>77248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0E328F-3B45-4B4A-A52A-548292444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2400" y="381000"/>
          <a:ext cx="5887272" cy="7506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B19" sqref="B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10000</v>
      </c>
      <c r="C3" s="17"/>
      <c r="D3" s="10"/>
      <c r="E3">
        <v>2017</v>
      </c>
      <c r="F3" s="3">
        <v>2024</v>
      </c>
      <c r="G3" s="4">
        <f>F3-E3</f>
        <v>7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7500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>
        <f>219+64</f>
        <v>283</v>
      </c>
      <c r="E6" s="6">
        <f>20.342*10.764</f>
        <v>218.96128799999997</v>
      </c>
      <c r="F6" s="3">
        <f>30.31*10.764</f>
        <v>326.25683999999995</v>
      </c>
      <c r="G6" s="14"/>
      <c r="H6" s="8">
        <f>219</f>
        <v>219</v>
      </c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7</v>
      </c>
      <c r="C7" s="20"/>
      <c r="D7" s="42"/>
      <c r="E7" s="6">
        <f>5.901*10.764</f>
        <v>63.518363999999991</v>
      </c>
      <c r="F7" s="3"/>
      <c r="G7" s="5"/>
      <c r="H7" s="8">
        <f>H6*1.2</f>
        <v>262.8</v>
      </c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53</v>
      </c>
      <c r="C8" s="20"/>
      <c r="D8" s="42"/>
      <c r="E8" s="6">
        <f>SUM(E6:E7)</f>
        <v>282.47965199999999</v>
      </c>
      <c r="F8" s="56">
        <f>E8*1.1</f>
        <v>310.7276172</v>
      </c>
      <c r="G8" s="5">
        <f>F8*1.3</f>
        <v>403.94590235999999</v>
      </c>
      <c r="H8" s="10">
        <f>H7+64</f>
        <v>326.8</v>
      </c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>
        <v>6000</v>
      </c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10.5</v>
      </c>
      <c r="C10" s="20"/>
      <c r="D10" s="42"/>
      <c r="E10" s="13"/>
      <c r="F10" s="52"/>
      <c r="G10" s="13">
        <f>G9*G8</f>
        <v>2423675.4141600002</v>
      </c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0.105</v>
      </c>
      <c r="C11" s="37"/>
      <c r="D11" s="43"/>
      <c r="G11" s="13">
        <f>G10/282</f>
        <v>8594.5936672340431</v>
      </c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262.5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2237.5</v>
      </c>
      <c r="C13" s="21"/>
      <c r="D13" s="44"/>
      <c r="E13" t="s">
        <v>24</v>
      </c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7500</v>
      </c>
      <c r="C14" s="17"/>
      <c r="D14" s="10"/>
      <c r="E14" s="6">
        <v>261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9737.5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283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2755712.5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326*B4</f>
        <v>815000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6889.28125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/>
      <c r="C25" s="8">
        <v>685</v>
      </c>
      <c r="D25" s="8"/>
      <c r="E25" s="8">
        <v>3151000</v>
      </c>
      <c r="F25" s="10" t="e">
        <f t="shared" ref="F25:F31" si="0">E25/B25</f>
        <v>#DIV/0!</v>
      </c>
      <c r="G25" s="10">
        <f>E25/C25</f>
        <v>4600</v>
      </c>
      <c r="H25" s="10" t="e">
        <f>E25/#REF!</f>
        <v>#REF!</v>
      </c>
      <c r="I25" s="8" t="e">
        <f>C25/B25</f>
        <v>#DIV/0!</v>
      </c>
      <c r="J25" s="15"/>
    </row>
    <row r="26" spans="1:14" ht="17.25" x14ac:dyDescent="0.3">
      <c r="B26" s="9">
        <v>400</v>
      </c>
      <c r="C26" s="8">
        <v>450</v>
      </c>
      <c r="D26" s="8"/>
      <c r="E26" s="8">
        <v>4500000</v>
      </c>
      <c r="F26" s="10">
        <f t="shared" si="0"/>
        <v>11250</v>
      </c>
      <c r="G26" s="10">
        <f>E26/C26</f>
        <v>10000</v>
      </c>
      <c r="H26" s="10" t="e">
        <f>E26/#REF!</f>
        <v>#REF!</v>
      </c>
      <c r="I26" s="8">
        <f>C26/B26</f>
        <v>1.125</v>
      </c>
      <c r="J26" s="15"/>
    </row>
    <row r="27" spans="1:14" x14ac:dyDescent="0.25">
      <c r="B27" s="9"/>
      <c r="C27" s="8"/>
      <c r="D27" s="8"/>
      <c r="E27" s="10"/>
      <c r="F27" s="10" t="e">
        <f t="shared" si="0"/>
        <v>#DIV/0!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/>
      <c r="C28" s="8"/>
      <c r="D28" s="8"/>
      <c r="E28" s="10"/>
      <c r="F28" s="10" t="e">
        <f t="shared" si="0"/>
        <v>#DIV/0!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0"/>
        <v>#DIV/0!</v>
      </c>
      <c r="G29" s="10" t="e">
        <f t="shared" si="1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9" x14ac:dyDescent="0.25">
      <c r="A33">
        <f>28.651*10.764</f>
        <v>308.39936399999999</v>
      </c>
      <c r="B33">
        <v>2900000</v>
      </c>
      <c r="C33">
        <f t="shared" ref="C33:C39" si="2">B33/A33</f>
        <v>9403.3916360476032</v>
      </c>
      <c r="D33">
        <v>100</v>
      </c>
      <c r="E33">
        <v>100</v>
      </c>
      <c r="F33">
        <f>E33+D33+B33</f>
        <v>2900200</v>
      </c>
      <c r="G33">
        <f>F33/A33</f>
        <v>9404.0401458156066</v>
      </c>
      <c r="H33" s="6"/>
      <c r="I33" t="s">
        <v>25</v>
      </c>
    </row>
    <row r="34" spans="1:9" x14ac:dyDescent="0.25">
      <c r="A34">
        <f>18.062*10.764+8.181*10.764</f>
        <v>282.47965199999999</v>
      </c>
      <c r="B34">
        <v>2800000</v>
      </c>
      <c r="C34" s="54">
        <f t="shared" si="2"/>
        <v>9912.2183852024864</v>
      </c>
      <c r="D34">
        <v>168000</v>
      </c>
      <c r="E34">
        <v>28000</v>
      </c>
      <c r="F34">
        <f>E34+D34+B34</f>
        <v>2996000</v>
      </c>
      <c r="G34">
        <f>F34/A34</f>
        <v>10606.07367216666</v>
      </c>
      <c r="H34" s="6"/>
      <c r="I34" t="s">
        <v>26</v>
      </c>
    </row>
    <row r="35" spans="1:9" x14ac:dyDescent="0.25">
      <c r="A35">
        <f>19.08*10.764+7.464*10.764</f>
        <v>285.71961599999997</v>
      </c>
      <c r="B35" s="54">
        <v>2950000</v>
      </c>
      <c r="C35" s="54">
        <f t="shared" si="2"/>
        <v>10324.807380393513</v>
      </c>
      <c r="D35">
        <v>1218000</v>
      </c>
      <c r="E35">
        <v>30000</v>
      </c>
      <c r="F35">
        <f>E35+D35+B35</f>
        <v>4198000</v>
      </c>
      <c r="G35">
        <f>F35/A35</f>
        <v>14692.72589250575</v>
      </c>
      <c r="I35" t="s">
        <v>27</v>
      </c>
    </row>
    <row r="36" spans="1:9" x14ac:dyDescent="0.25">
      <c r="B36" s="54"/>
      <c r="C36" s="54" t="e">
        <f t="shared" si="2"/>
        <v>#DIV/0!</v>
      </c>
      <c r="D36" s="50">
        <v>1248000</v>
      </c>
      <c r="E36" s="50">
        <v>30000</v>
      </c>
      <c r="F36" s="50">
        <f>E36+D36+B36</f>
        <v>1278000</v>
      </c>
      <c r="G36" s="50" t="e">
        <f>F36/A36</f>
        <v>#DIV/0!</v>
      </c>
    </row>
    <row r="37" spans="1:9" ht="15.75" x14ac:dyDescent="0.25">
      <c r="A37" s="55"/>
      <c r="B37" s="54"/>
      <c r="C37" s="54" t="e">
        <f t="shared" si="2"/>
        <v>#DIV/0!</v>
      </c>
    </row>
    <row r="38" spans="1:9" ht="15.75" x14ac:dyDescent="0.25">
      <c r="A38" s="53"/>
      <c r="B38" s="50"/>
      <c r="C38" s="50" t="e">
        <f t="shared" si="2"/>
        <v>#DIV/0!</v>
      </c>
      <c r="D38" s="50">
        <v>1194000</v>
      </c>
      <c r="E38" s="50">
        <v>30000</v>
      </c>
      <c r="F38" s="50">
        <f>E38+D38+B38</f>
        <v>1224000</v>
      </c>
      <c r="G38" s="50" t="e">
        <f>F38/A38</f>
        <v>#DIV/0!</v>
      </c>
    </row>
    <row r="39" spans="1:9" ht="15.75" x14ac:dyDescent="0.25">
      <c r="A39" s="48"/>
      <c r="B39" s="49"/>
      <c r="C39" s="50" t="e">
        <f t="shared" si="2"/>
        <v>#DIV/0!</v>
      </c>
      <c r="D39" s="50">
        <v>1220500</v>
      </c>
      <c r="E39" s="50">
        <v>30000</v>
      </c>
      <c r="F39" s="50">
        <f>E39+D39+B39</f>
        <v>1250500</v>
      </c>
      <c r="G39" s="50" t="e">
        <f>F39/A39</f>
        <v>#DIV/0!</v>
      </c>
    </row>
    <row r="40" spans="1:9" ht="15.75" x14ac:dyDescent="0.25">
      <c r="A40" s="30"/>
    </row>
    <row r="41" spans="1:9" ht="15.75" x14ac:dyDescent="0.25">
      <c r="A41" s="30"/>
    </row>
    <row r="42" spans="1:9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topLeftCell="A4" workbookViewId="0">
      <selection activeCell="L42" sqref="L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T3" sqref="T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6" workbookViewId="0">
      <selection activeCell="J44" sqref="J44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2024-03-19T05:13:55Z</dcterms:modified>
</cp:coreProperties>
</file>