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Sheet1" sheetId="1" r:id="rId1"/>
    <sheet name="Sheet2" sheetId="2" r:id="rId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15" i="1" l="1"/>
  <c r="C12" i="1"/>
  <c r="L36" i="1"/>
  <c r="H36" i="1"/>
  <c r="L30" i="1"/>
  <c r="L34" i="1"/>
  <c r="K27" i="1"/>
  <c r="L27" i="1" s="1"/>
  <c r="K28" i="1"/>
  <c r="L28" i="1" s="1"/>
  <c r="K29" i="1"/>
  <c r="L29" i="1" s="1"/>
  <c r="K30" i="1"/>
  <c r="K31" i="1"/>
  <c r="L31" i="1" s="1"/>
  <c r="K32" i="1"/>
  <c r="L32" i="1" s="1"/>
  <c r="K33" i="1"/>
  <c r="L33" i="1" s="1"/>
  <c r="K34" i="1"/>
  <c r="K35" i="1"/>
  <c r="L35" i="1" s="1"/>
  <c r="J27" i="1"/>
  <c r="J28" i="1"/>
  <c r="J29" i="1"/>
  <c r="J30" i="1"/>
  <c r="J31" i="1"/>
  <c r="J32" i="1"/>
  <c r="J33" i="1"/>
  <c r="J34" i="1"/>
  <c r="J35" i="1"/>
  <c r="H27" i="1"/>
  <c r="H28" i="1"/>
  <c r="H29" i="1"/>
  <c r="H30" i="1"/>
  <c r="H31" i="1"/>
  <c r="H32" i="1"/>
  <c r="H33" i="1"/>
  <c r="H34" i="1"/>
  <c r="H35" i="1"/>
  <c r="G27" i="1"/>
  <c r="G28" i="1"/>
  <c r="G29" i="1"/>
  <c r="G30" i="1"/>
  <c r="G31" i="1"/>
  <c r="G32" i="1"/>
  <c r="G33" i="1"/>
  <c r="G34" i="1"/>
  <c r="G35" i="1"/>
  <c r="L26" i="1"/>
  <c r="K26" i="1"/>
  <c r="J26" i="1"/>
  <c r="H26" i="1"/>
  <c r="G26" i="1"/>
  <c r="L20" i="1" l="1"/>
  <c r="D18" i="1" l="1"/>
  <c r="D19" i="1"/>
  <c r="C18" i="1"/>
  <c r="C19" i="1"/>
  <c r="C20" i="1"/>
  <c r="D17" i="1"/>
  <c r="C17" i="1"/>
  <c r="C15" i="1" l="1"/>
  <c r="C5" i="1" l="1"/>
  <c r="A5" i="1"/>
  <c r="O3" i="1"/>
  <c r="O2" i="1"/>
  <c r="N3" i="1"/>
  <c r="L19" i="1"/>
  <c r="L8" i="1"/>
  <c r="L9" i="1" s="1"/>
  <c r="L6" i="1"/>
  <c r="L4" i="1"/>
  <c r="L3" i="1"/>
  <c r="L12" i="1" s="1"/>
  <c r="L10" i="1" l="1"/>
  <c r="L11" i="1" s="1"/>
  <c r="L13" i="1" s="1"/>
  <c r="L16" i="1" s="1"/>
  <c r="L17" i="1" l="1"/>
  <c r="L18" i="1"/>
  <c r="C2" i="1" l="1"/>
  <c r="E2" i="1" l="1"/>
  <c r="C8" i="1"/>
</calcChain>
</file>

<file path=xl/sharedStrings.xml><?xml version="1.0" encoding="utf-8"?>
<sst xmlns="http://schemas.openxmlformats.org/spreadsheetml/2006/main" count="32" uniqueCount="27">
  <si>
    <t>12.03.2024</t>
  </si>
  <si>
    <t>Carpet</t>
  </si>
  <si>
    <t>1 Car park</t>
  </si>
  <si>
    <t>BU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</si>
  <si>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</si>
  <si>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</si>
  <si>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</si>
  <si>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</si>
  <si>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</si>
  <si>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</si>
  <si>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</si>
  <si>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</si>
  <si>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</si>
  <si>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</si>
  <si>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</si>
  <si>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Area</t>
  </si>
  <si>
    <t>Value / RV</t>
  </si>
  <si>
    <t>RV</t>
  </si>
  <si>
    <t>DV</t>
  </si>
  <si>
    <t>IV</t>
  </si>
  <si>
    <t>Rental Value</t>
  </si>
  <si>
    <t>H</t>
  </si>
  <si>
    <t>K</t>
  </si>
  <si>
    <t>St</t>
  </si>
  <si>
    <t>P</t>
  </si>
  <si>
    <t>B</t>
  </si>
  <si>
    <t>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</si>
</sst>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 * #,##0.00_ ;_ * \-#,##0.00_ ;_ * &quot;-&quot;??_ ;_ @_ "/>
    <numFmt numFmtId="166" formatCode="0.0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 Narrow"/>
      <family val="2"/>
    </font>
    <font>
      <sz val="1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6">
    <xf numFmtId="0" fontId="0" fillId="0" borderId="0" xfId="0"/>
    <xf numFmtId="0" fontId="2" fillId="0" borderId="0" xfId="0" applyFont="1"/>
    <xf numFmtId="0" fontId="3" fillId="0" borderId="1" xfId="0" applyFont="1" applyBorder="1"/>
    <xf numFmtId="43" fontId="4" fillId="0" borderId="1" xfId="1" applyFont="1" applyFill="1" applyBorder="1"/>
    <xf numFmtId="0" fontId="3" fillId="0" borderId="1" xfId="0" applyFont="1" applyBorder="1" applyAlignment="1">
      <alignment wrapText="1"/>
    </xf>
    <xf numFmtId="0" fontId="4" fillId="0" borderId="1" xfId="0" applyFont="1" applyBorder="1"/>
    <xf numFmtId="10" fontId="4" fillId="0" borderId="1" xfId="0" applyNumberFormat="1" applyFont="1" applyBorder="1"/>
    <xf numFmtId="0" fontId="3" fillId="2" borderId="1" xfId="0" applyFont="1" applyFill="1" applyBorder="1"/>
    <xf numFmtId="0" fontId="4" fillId="2" borderId="1" xfId="0" applyFont="1" applyFill="1" applyBorder="1"/>
    <xf numFmtId="43" fontId="4" fillId="2" borderId="1" xfId="0" applyNumberFormat="1" applyFont="1" applyFill="1" applyBorder="1"/>
    <xf numFmtId="0" fontId="3" fillId="0" borderId="1" xfId="0" applyFont="1" applyFill="1" applyBorder="1"/>
    <xf numFmtId="43" fontId="4" fillId="0" borderId="1" xfId="0" applyNumberFormat="1" applyFont="1" applyFill="1" applyBorder="1"/>
    <xf numFmtId="0" fontId="4" fillId="0" borderId="1" xfId="0" applyFont="1" applyFill="1" applyBorder="1"/>
    <xf numFmtId="43" fontId="0" fillId="0" borderId="0" xfId="1" applyFont="1"/>
    <xf numFmtId="43" fontId="0" fillId="0" borderId="0" xfId="0" applyNumberFormat="1"/>
    <xf numFmtId="166" fontId="0" fillId="0" borderId="0" xfId="0" applyNumberForma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607695</xdr:colOff>
      <xdr:row>44</xdr:row>
      <xdr:rowOff>189428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25</xdr:col>
      <xdr:colOff>84686</xdr:colOff>
      <xdr:row>91</xdr:row>
      <xdr:rowOff>189428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9535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</xdr:row>
      <xdr:rowOff>0</xdr:rowOff>
    </xdr:from>
    <xdr:to>
      <xdr:col>26</xdr:col>
      <xdr:colOff>379095</xdr:colOff>
      <xdr:row>144</xdr:row>
      <xdr:rowOff>189428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90500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149</xdr:row>
      <xdr:rowOff>0</xdr:rowOff>
    </xdr:from>
    <xdr:to>
      <xdr:col>26</xdr:col>
      <xdr:colOff>379095</xdr:colOff>
      <xdr:row>193</xdr:row>
      <xdr:rowOff>189428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83845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39</xdr:col>
      <xdr:colOff>0</xdr:colOff>
      <xdr:row>3</xdr:row>
      <xdr:rowOff>0</xdr:rowOff>
    </xdr:from>
    <xdr:to>
      <xdr:col>65</xdr:col>
      <xdr:colOff>135443</xdr:colOff>
      <xdr:row>39</xdr:row>
      <xdr:rowOff>58115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2288500" y="571500"/>
          <a:ext cx="14994443" cy="6916115"/>
        </a:xfrm>
        <a:prstGeom prst="rect">
          <a:avLst/>
        </a:prstGeom>
      </xdr:spPr>
    </xdr:pic>
    <xdr:clientData/>
  </xdr:twoCellAnchor>
  <xdr:twoCellAnchor editAs="oneCell">
    <xdr:from>
      <xdr:col>38</xdr:col>
      <xdr:colOff>0</xdr:colOff>
      <xdr:row>54</xdr:row>
      <xdr:rowOff>0</xdr:rowOff>
    </xdr:from>
    <xdr:to>
      <xdr:col>51</xdr:col>
      <xdr:colOff>86774</xdr:colOff>
      <xdr:row>83</xdr:row>
      <xdr:rowOff>57929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717000" y="10287000"/>
          <a:ext cx="7516274" cy="5582429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89</xdr:row>
      <xdr:rowOff>0</xdr:rowOff>
    </xdr:from>
    <xdr:to>
      <xdr:col>64</xdr:col>
      <xdr:colOff>30493</xdr:colOff>
      <xdr:row>124</xdr:row>
      <xdr:rowOff>172405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2860000" y="16954500"/>
          <a:ext cx="13746493" cy="6839905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133</xdr:row>
      <xdr:rowOff>0</xdr:rowOff>
    </xdr:from>
    <xdr:to>
      <xdr:col>63</xdr:col>
      <xdr:colOff>382888</xdr:colOff>
      <xdr:row>167</xdr:row>
      <xdr:rowOff>10430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860000" y="25336500"/>
          <a:ext cx="13527388" cy="6487430"/>
        </a:xfrm>
        <a:prstGeom prst="rect">
          <a:avLst/>
        </a:prstGeom>
      </xdr:spPr>
    </xdr:pic>
    <xdr:clientData/>
  </xdr:twoCellAnchor>
  <xdr:twoCellAnchor editAs="oneCell">
    <xdr:from>
      <xdr:col>39</xdr:col>
      <xdr:colOff>0</xdr:colOff>
      <xdr:row>172</xdr:row>
      <xdr:rowOff>0</xdr:rowOff>
    </xdr:from>
    <xdr:to>
      <xdr:col>62</xdr:col>
      <xdr:colOff>125677</xdr:colOff>
      <xdr:row>205</xdr:row>
      <xdr:rowOff>877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2288500" y="32766000"/>
          <a:ext cx="13270177" cy="6287377"/>
        </a:xfrm>
        <a:prstGeom prst="rect">
          <a:avLst/>
        </a:prstGeom>
      </xdr:spPr>
    </xdr:pic>
    <xdr:clientData/>
  </xdr:twoCellAnchor>
  <xdr:twoCellAnchor editAs="oneCell">
    <xdr:from>
      <xdr:col>38</xdr:col>
      <xdr:colOff>0</xdr:colOff>
      <xdr:row>212</xdr:row>
      <xdr:rowOff>0</xdr:rowOff>
    </xdr:from>
    <xdr:to>
      <xdr:col>55</xdr:col>
      <xdr:colOff>420515</xdr:colOff>
      <xdr:row>250</xdr:row>
      <xdr:rowOff>39116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1717000" y="40386000"/>
          <a:ext cx="10136015" cy="727811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6"/>
  <sheetViews>
    <sheetView tabSelected="1" workbookViewId="0">
      <selection activeCell="L13" sqref="L13"/>
    </sheetView>
  </sheetViews>
  <sheetFormatPr defaultRowHeight="15" x14ac:dyDescent="0.25"/>
  <cols>
    <col min="1" max="1" width="14.28515625" bestFit="1" customWidth="1"/>
    <col min="3" max="3" width="10" bestFit="1" customWidth="1"/>
    <col min="11" max="11" width="19.5703125" bestFit="1" customWidth="1"/>
    <col min="12" max="12" width="13.7109375" bestFit="1" customWidth="1"/>
    <col min="13" max="13" width="14.28515625" bestFit="1" customWidth="1"/>
  </cols>
  <sheetData>
    <row r="1" spans="1:15" ht="16.5" x14ac:dyDescent="0.3">
      <c r="A1" t="s">
        <v>0</v>
      </c>
      <c r="E1">
        <v>832</v>
      </c>
      <c r="K1" s="2" t="s">
        <v>4</v>
      </c>
      <c r="L1" s="3">
        <v>23000</v>
      </c>
      <c r="N1">
        <v>2024</v>
      </c>
      <c r="O1">
        <v>26620</v>
      </c>
    </row>
    <row r="2" spans="1:15" ht="82.5" x14ac:dyDescent="0.3">
      <c r="A2" s="13">
        <v>17500000</v>
      </c>
      <c r="C2" s="1">
        <f>A2/832</f>
        <v>21033.653846153848</v>
      </c>
      <c r="E2">
        <f>E1*1.2</f>
        <v>998.4</v>
      </c>
      <c r="K2" s="4" t="s">
        <v>5</v>
      </c>
      <c r="L2" s="3">
        <v>2600</v>
      </c>
      <c r="N2">
        <v>2002</v>
      </c>
      <c r="O2">
        <f>O1/100*105</f>
        <v>27951</v>
      </c>
    </row>
    <row r="3" spans="1:15" ht="16.5" x14ac:dyDescent="0.3">
      <c r="A3" s="13">
        <v>1050000</v>
      </c>
      <c r="K3" s="2" t="s">
        <v>6</v>
      </c>
      <c r="L3" s="3">
        <f>L1-L2</f>
        <v>20400</v>
      </c>
      <c r="N3">
        <f>N1-N2</f>
        <v>22</v>
      </c>
      <c r="O3">
        <f>O2/10.764</f>
        <v>2596.711259754738</v>
      </c>
    </row>
    <row r="4" spans="1:15" ht="16.5" x14ac:dyDescent="0.3">
      <c r="A4" s="13">
        <v>30000</v>
      </c>
      <c r="K4" s="2" t="s">
        <v>7</v>
      </c>
      <c r="L4" s="3">
        <f>L2*1</f>
        <v>2600</v>
      </c>
    </row>
    <row r="5" spans="1:15" ht="16.5" x14ac:dyDescent="0.3">
      <c r="A5" s="13">
        <f>SUM(A2:A4)</f>
        <v>18580000</v>
      </c>
      <c r="C5" s="14">
        <f>A5/832</f>
        <v>22331.73076923077</v>
      </c>
      <c r="K5" s="2" t="s">
        <v>8</v>
      </c>
      <c r="L5" s="5">
        <v>22</v>
      </c>
    </row>
    <row r="6" spans="1:15" ht="16.5" x14ac:dyDescent="0.3">
      <c r="K6" s="2" t="s">
        <v>9</v>
      </c>
      <c r="L6" s="5">
        <f>L7-L5</f>
        <v>38</v>
      </c>
    </row>
    <row r="7" spans="1:15" ht="16.5" x14ac:dyDescent="0.3">
      <c r="K7" s="2" t="s">
        <v>10</v>
      </c>
      <c r="L7" s="5">
        <v>60</v>
      </c>
    </row>
    <row r="8" spans="1:15" ht="49.5" x14ac:dyDescent="0.3">
      <c r="A8" t="s">
        <v>1</v>
      </c>
      <c r="B8">
        <v>77.319999999999993</v>
      </c>
      <c r="C8">
        <f>B8*10.764</f>
        <v>832.27247999999986</v>
      </c>
      <c r="K8" s="4" t="s">
        <v>11</v>
      </c>
      <c r="L8" s="5">
        <f>90*L5/L7</f>
        <v>33</v>
      </c>
    </row>
    <row r="9" spans="1:15" ht="16.5" x14ac:dyDescent="0.3">
      <c r="K9" s="2"/>
      <c r="L9" s="6">
        <f>L8%</f>
        <v>0.33</v>
      </c>
    </row>
    <row r="10" spans="1:15" ht="16.5" x14ac:dyDescent="0.3">
      <c r="A10" t="s">
        <v>2</v>
      </c>
      <c r="K10" s="2" t="s">
        <v>12</v>
      </c>
      <c r="L10" s="3">
        <f>L4*L9</f>
        <v>858</v>
      </c>
    </row>
    <row r="11" spans="1:15" ht="16.5" x14ac:dyDescent="0.3">
      <c r="K11" s="2" t="s">
        <v>13</v>
      </c>
      <c r="L11" s="3">
        <f>L4-L10</f>
        <v>1742</v>
      </c>
    </row>
    <row r="12" spans="1:15" ht="16.5" x14ac:dyDescent="0.3">
      <c r="A12" t="s">
        <v>3</v>
      </c>
      <c r="B12">
        <v>92.78</v>
      </c>
      <c r="C12">
        <f>B12*10.764</f>
        <v>998.68391999999994</v>
      </c>
      <c r="K12" s="2" t="s">
        <v>6</v>
      </c>
      <c r="L12" s="3">
        <f>L3</f>
        <v>20400</v>
      </c>
    </row>
    <row r="13" spans="1:15" ht="16.5" x14ac:dyDescent="0.3">
      <c r="K13" s="2" t="s">
        <v>14</v>
      </c>
      <c r="L13" s="3">
        <f>L12+L11</f>
        <v>22142</v>
      </c>
    </row>
    <row r="14" spans="1:15" ht="16.5" x14ac:dyDescent="0.3">
      <c r="K14" s="2"/>
      <c r="L14" s="5"/>
    </row>
    <row r="15" spans="1:15" ht="16.5" x14ac:dyDescent="0.3">
      <c r="A15">
        <v>1335.6</v>
      </c>
      <c r="B15">
        <v>14700000</v>
      </c>
      <c r="C15">
        <f>B15/A15</f>
        <v>11006.289308176101</v>
      </c>
      <c r="K15" s="7" t="s">
        <v>15</v>
      </c>
      <c r="L15" s="8">
        <v>832</v>
      </c>
      <c r="M15">
        <f>L15*1.2</f>
        <v>998.4</v>
      </c>
    </row>
    <row r="16" spans="1:15" ht="16.5" x14ac:dyDescent="0.3">
      <c r="K16" s="7" t="s">
        <v>16</v>
      </c>
      <c r="L16" s="9">
        <f>L13*L15</f>
        <v>18422144</v>
      </c>
      <c r="M16" s="14"/>
    </row>
    <row r="17" spans="1:13" ht="16.5" x14ac:dyDescent="0.3">
      <c r="A17">
        <v>1600</v>
      </c>
      <c r="B17">
        <v>28000000</v>
      </c>
      <c r="C17">
        <f>B17/A17</f>
        <v>17500</v>
      </c>
      <c r="D17">
        <f>C17*1.3</f>
        <v>22750</v>
      </c>
      <c r="K17" s="10" t="s">
        <v>17</v>
      </c>
      <c r="L17" s="11">
        <f>L16*90%</f>
        <v>16579929.6</v>
      </c>
      <c r="M17" s="14"/>
    </row>
    <row r="18" spans="1:13" ht="16.5" x14ac:dyDescent="0.3">
      <c r="A18">
        <v>2200</v>
      </c>
      <c r="B18">
        <v>41000000</v>
      </c>
      <c r="C18">
        <f t="shared" ref="C18:C20" si="0">B18/A18</f>
        <v>18636.363636363636</v>
      </c>
      <c r="D18">
        <f t="shared" ref="D18:D19" si="1">C18*1.3</f>
        <v>24227.272727272728</v>
      </c>
      <c r="K18" s="10" t="s">
        <v>18</v>
      </c>
      <c r="L18" s="11">
        <f>L16*80%</f>
        <v>14737715.200000001</v>
      </c>
    </row>
    <row r="19" spans="1:13" ht="16.5" x14ac:dyDescent="0.3">
      <c r="C19" t="e">
        <f t="shared" si="0"/>
        <v>#DIV/0!</v>
      </c>
      <c r="D19" t="e">
        <f t="shared" si="1"/>
        <v>#DIV/0!</v>
      </c>
      <c r="K19" s="10" t="s">
        <v>19</v>
      </c>
      <c r="L19" s="11">
        <f>333.6*L2</f>
        <v>867360.00000000012</v>
      </c>
    </row>
    <row r="20" spans="1:13" ht="16.5" x14ac:dyDescent="0.3">
      <c r="C20" t="e">
        <f t="shared" si="0"/>
        <v>#DIV/0!</v>
      </c>
      <c r="K20" s="12" t="s">
        <v>20</v>
      </c>
      <c r="L20" s="11">
        <f>L16*0.025/12</f>
        <v>38379.466666666667</v>
      </c>
    </row>
    <row r="26" spans="1:13" x14ac:dyDescent="0.25">
      <c r="D26" t="s">
        <v>21</v>
      </c>
      <c r="E26">
        <v>4.8</v>
      </c>
      <c r="F26">
        <v>3.8</v>
      </c>
      <c r="G26">
        <f>E26*F26</f>
        <v>18.239999999999998</v>
      </c>
      <c r="H26">
        <f>G26*10.764</f>
        <v>196.33535999999998</v>
      </c>
      <c r="I26" s="1">
        <v>3.2806899999999999</v>
      </c>
      <c r="J26" s="15">
        <f>I26*E26</f>
        <v>15.747311999999999</v>
      </c>
      <c r="K26" s="15">
        <f>I26*F26</f>
        <v>12.466621999999999</v>
      </c>
      <c r="L26" s="15">
        <f>K26*J26</f>
        <v>196.31578622006398</v>
      </c>
    </row>
    <row r="27" spans="1:13" x14ac:dyDescent="0.25">
      <c r="D27" t="s">
        <v>21</v>
      </c>
      <c r="E27">
        <v>3.96</v>
      </c>
      <c r="F27">
        <v>2.7</v>
      </c>
      <c r="G27">
        <f t="shared" ref="G27:G35" si="2">E27*F27</f>
        <v>10.692</v>
      </c>
      <c r="H27">
        <f t="shared" ref="H27:H35" si="3">G27*10.764</f>
        <v>115.08868799999999</v>
      </c>
      <c r="I27">
        <v>3.2806899999999999</v>
      </c>
      <c r="J27" s="15">
        <f t="shared" ref="J27:J35" si="4">I27*E27</f>
        <v>12.991532399999999</v>
      </c>
      <c r="K27" s="15">
        <f t="shared" ref="K27:K35" si="5">I27*F27</f>
        <v>8.857863</v>
      </c>
      <c r="L27" s="15">
        <f t="shared" ref="L27:L35" si="6">K27*J27</f>
        <v>115.07721415926119</v>
      </c>
    </row>
    <row r="28" spans="1:13" x14ac:dyDescent="0.25">
      <c r="D28" t="s">
        <v>22</v>
      </c>
      <c r="E28">
        <v>3.2</v>
      </c>
      <c r="F28">
        <v>2.52</v>
      </c>
      <c r="G28">
        <f t="shared" si="2"/>
        <v>8.0640000000000001</v>
      </c>
      <c r="H28">
        <f t="shared" si="3"/>
        <v>86.800895999999995</v>
      </c>
      <c r="I28">
        <v>3.2806899999999999</v>
      </c>
      <c r="J28" s="15">
        <f t="shared" si="4"/>
        <v>10.498208</v>
      </c>
      <c r="K28" s="15">
        <f t="shared" si="5"/>
        <v>8.2673387999999992</v>
      </c>
      <c r="L28" s="15">
        <f t="shared" si="6"/>
        <v>86.792242328870387</v>
      </c>
    </row>
    <row r="29" spans="1:13" x14ac:dyDescent="0.25">
      <c r="D29" t="s">
        <v>23</v>
      </c>
      <c r="E29">
        <v>1.35</v>
      </c>
      <c r="F29">
        <v>1.8</v>
      </c>
      <c r="G29">
        <f t="shared" si="2"/>
        <v>2.4300000000000002</v>
      </c>
      <c r="H29">
        <f t="shared" si="3"/>
        <v>26.15652</v>
      </c>
      <c r="I29">
        <v>3.2806899999999999</v>
      </c>
      <c r="J29" s="15">
        <f t="shared" si="4"/>
        <v>4.4289315</v>
      </c>
      <c r="K29" s="15">
        <f t="shared" si="5"/>
        <v>5.9052420000000003</v>
      </c>
      <c r="L29" s="15">
        <f t="shared" si="6"/>
        <v>26.153912308923001</v>
      </c>
    </row>
    <row r="30" spans="1:13" x14ac:dyDescent="0.25">
      <c r="D30" t="s">
        <v>24</v>
      </c>
      <c r="E30">
        <v>1.34</v>
      </c>
      <c r="F30">
        <v>1.84</v>
      </c>
      <c r="G30">
        <f t="shared" si="2"/>
        <v>2.4656000000000002</v>
      </c>
      <c r="H30">
        <f t="shared" si="3"/>
        <v>26.539718400000002</v>
      </c>
      <c r="I30">
        <v>3.2806899999999999</v>
      </c>
      <c r="J30" s="15">
        <f t="shared" si="4"/>
        <v>4.3961246000000003</v>
      </c>
      <c r="K30" s="15">
        <f t="shared" si="5"/>
        <v>6.0364696000000002</v>
      </c>
      <c r="L30" s="15">
        <f t="shared" si="6"/>
        <v>26.537072505712164</v>
      </c>
    </row>
    <row r="31" spans="1:13" x14ac:dyDescent="0.25">
      <c r="D31" t="s">
        <v>24</v>
      </c>
      <c r="E31">
        <v>1.9</v>
      </c>
      <c r="F31">
        <v>1</v>
      </c>
      <c r="G31">
        <f t="shared" si="2"/>
        <v>1.9</v>
      </c>
      <c r="H31">
        <f t="shared" si="3"/>
        <v>20.451599999999999</v>
      </c>
      <c r="I31">
        <v>3.2806899999999999</v>
      </c>
      <c r="J31" s="15">
        <f t="shared" si="4"/>
        <v>6.2333109999999996</v>
      </c>
      <c r="K31" s="15">
        <f t="shared" si="5"/>
        <v>3.2806899999999999</v>
      </c>
      <c r="L31" s="15">
        <f t="shared" si="6"/>
        <v>20.449561064589997</v>
      </c>
    </row>
    <row r="32" spans="1:13" x14ac:dyDescent="0.25">
      <c r="D32" t="s">
        <v>25</v>
      </c>
      <c r="E32">
        <v>3.7</v>
      </c>
      <c r="F32">
        <v>3.07</v>
      </c>
      <c r="G32">
        <f t="shared" si="2"/>
        <v>11.359</v>
      </c>
      <c r="H32">
        <f t="shared" si="3"/>
        <v>122.26827599999999</v>
      </c>
      <c r="I32">
        <v>3.2806899999999999</v>
      </c>
      <c r="J32" s="15">
        <f t="shared" si="4"/>
        <v>12.138553</v>
      </c>
      <c r="K32" s="15">
        <f t="shared" si="5"/>
        <v>10.071718299999999</v>
      </c>
      <c r="L32" s="15">
        <f t="shared" si="6"/>
        <v>122.25608638561988</v>
      </c>
    </row>
    <row r="33" spans="4:12" x14ac:dyDescent="0.25">
      <c r="D33" t="s">
        <v>25</v>
      </c>
      <c r="E33">
        <v>4.2</v>
      </c>
      <c r="F33">
        <v>3.34</v>
      </c>
      <c r="G33">
        <f t="shared" si="2"/>
        <v>14.028</v>
      </c>
      <c r="H33">
        <f t="shared" si="3"/>
        <v>150.99739199999999</v>
      </c>
      <c r="I33">
        <v>3.2806899999999999</v>
      </c>
      <c r="J33" s="15">
        <f t="shared" si="4"/>
        <v>13.778898</v>
      </c>
      <c r="K33" s="15">
        <f t="shared" si="5"/>
        <v>10.957504599999998</v>
      </c>
      <c r="L33" s="15">
        <f t="shared" si="6"/>
        <v>150.98233821793079</v>
      </c>
    </row>
    <row r="34" spans="4:12" x14ac:dyDescent="0.25">
      <c r="D34" t="s">
        <v>26</v>
      </c>
      <c r="E34">
        <v>2.42</v>
      </c>
      <c r="F34">
        <v>1.6</v>
      </c>
      <c r="G34">
        <f t="shared" si="2"/>
        <v>3.8719999999999999</v>
      </c>
      <c r="H34">
        <f t="shared" si="3"/>
        <v>41.678207999999998</v>
      </c>
      <c r="I34">
        <v>3.2806899999999999</v>
      </c>
      <c r="J34" s="15">
        <f t="shared" si="4"/>
        <v>7.939269799999999</v>
      </c>
      <c r="K34" s="15">
        <f t="shared" si="5"/>
        <v>5.249104</v>
      </c>
      <c r="L34" s="15">
        <f t="shared" si="6"/>
        <v>41.674052864259195</v>
      </c>
    </row>
    <row r="35" spans="4:12" x14ac:dyDescent="0.25">
      <c r="D35" t="s">
        <v>26</v>
      </c>
      <c r="E35">
        <v>2.34</v>
      </c>
      <c r="F35">
        <v>1.5</v>
      </c>
      <c r="G35">
        <f t="shared" si="2"/>
        <v>3.51</v>
      </c>
      <c r="H35">
        <f t="shared" si="3"/>
        <v>37.781639999999996</v>
      </c>
      <c r="I35">
        <v>3.2806899999999999</v>
      </c>
      <c r="J35" s="15">
        <f t="shared" si="4"/>
        <v>7.6768145999999993</v>
      </c>
      <c r="K35" s="15">
        <f t="shared" si="5"/>
        <v>4.9210349999999998</v>
      </c>
      <c r="L35" s="15">
        <f t="shared" si="6"/>
        <v>37.777873335110996</v>
      </c>
    </row>
    <row r="36" spans="4:12" x14ac:dyDescent="0.25">
      <c r="H36">
        <f>SUM(H26:H35)</f>
        <v>824.09829839999998</v>
      </c>
      <c r="J36" s="15"/>
      <c r="K36" s="15"/>
      <c r="L36" s="15">
        <f>SUM(L26:L35)</f>
        <v>824.01613939034155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10" zoomScaleNormal="10" workbookViewId="0">
      <selection activeCell="AM213" sqref="AM213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2024-03-16T08:31:11Z</dcterms:modified>
</cp:coreProperties>
</file>