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A645B84-0E99-44FA-ABAB-F99BD7F90E8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" i="1" l="1"/>
  <c r="B22" i="1"/>
  <c r="G11" i="1"/>
  <c r="F11" i="1"/>
  <c r="G8" i="1"/>
  <c r="F8" i="1"/>
  <c r="F7" i="1"/>
  <c r="F6" i="1"/>
  <c r="F5" i="1"/>
  <c r="B38" i="1"/>
  <c r="A38" i="1"/>
  <c r="C14" i="1"/>
  <c r="C10" i="1"/>
  <c r="C11" i="1" s="1"/>
  <c r="C12" i="1" s="1"/>
  <c r="C13" i="1" s="1"/>
  <c r="C8" i="1"/>
  <c r="C6" i="1"/>
  <c r="C5" i="1"/>
  <c r="C15" i="1" l="1"/>
  <c r="C17" i="1" s="1"/>
  <c r="D42" i="1"/>
  <c r="J29" i="1"/>
  <c r="C20" i="1" l="1"/>
  <c r="C19" i="1"/>
  <c r="C18" i="1"/>
  <c r="C23" i="1"/>
  <c r="C21" i="1"/>
  <c r="J34" i="1"/>
  <c r="J4" i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K37" i="1" l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9" i="1"/>
  <c r="H38" i="1" l="1"/>
  <c r="H37" i="1"/>
  <c r="D38" i="1"/>
  <c r="K7" i="1" l="1"/>
  <c r="I34" i="1" l="1"/>
  <c r="I33" i="1"/>
  <c r="I35" i="1"/>
  <c r="D39" i="1" l="1"/>
  <c r="I29" i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l="1"/>
  <c r="B21" i="1"/>
  <c r="B20" i="1"/>
  <c r="B19" i="1"/>
  <c r="B18" i="1"/>
</calcChain>
</file>

<file path=xl/sharedStrings.xml><?xml version="1.0" encoding="utf-8"?>
<sst xmlns="http://schemas.openxmlformats.org/spreadsheetml/2006/main" count="37" uniqueCount="32">
  <si>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</si>
  <si>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</si>
  <si>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</si>
  <si>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</si>
  <si>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</si>
  <si>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</si>
  <si>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</si>
  <si>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</si>
  <si>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</si>
  <si>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</si>
  <si>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</si>
  <si>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</si>
  <si>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</si>
  <si>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</si>
  <si>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</si>
  <si>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</si>
  <si>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</si>
  <si>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</si>
  <si>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</si>
  <si>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</si>
  <si>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</si>
  <si>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</si>
  <si>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</si>
  <si>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</si>
  <si>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</si>
  <si>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</si>
  <si>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 xml:space="preserve">  </t>
  </si>
  <si>
    <t>Flat No.</t>
  </si>
  <si>
    <t>Kakkad</t>
  </si>
  <si>
    <t>Choudhary</t>
  </si>
  <si>
    <t>Agreement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</si>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</sst>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D5E097-C3BF-4988-B304-D36320336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230674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9A1B8-61F5-4DE3-1B0C-D0A6DFDC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61074" cy="7925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6F1066-D36A-D38B-AB1C-D4CCB04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677295-D0A3-4A24-9141-C48677F6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8211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211451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DF80F-251A-E7E3-1125-0EC55253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2651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344564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C75A3-7188-4D27-883D-A849BDB5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26964" cy="8345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77458-6C41-4E4A-B95F-2BAFFA25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79ADB0-BD92-4AA3-979C-B09D3D0C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80206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26</xdr:col>
      <xdr:colOff>172835</xdr:colOff>
      <xdr:row>40</xdr:row>
      <xdr:rowOff>29616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436B4F-5615-4AF0-84C9-3523A4E5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9926435" cy="7459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 t="s">
        <v>29</v>
      </c>
      <c r="C1" s="50" t="s">
        <v>28</v>
      </c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 t="s">
        <v>27</v>
      </c>
      <c r="B2" s="39">
        <v>1111</v>
      </c>
      <c r="C2" s="39">
        <v>2004</v>
      </c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17000</v>
      </c>
      <c r="C3" s="40">
        <v>17000</v>
      </c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2800</v>
      </c>
      <c r="C4" s="40">
        <v>2800</v>
      </c>
      <c r="D4" s="38"/>
      <c r="E4" s="13" t="s">
        <v>27</v>
      </c>
      <c r="F4" s="9" t="s">
        <v>30</v>
      </c>
      <c r="G4" t="s">
        <v>31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14200</v>
      </c>
      <c r="C5" s="40">
        <f>C3-C4</f>
        <v>14200</v>
      </c>
      <c r="D5" s="38"/>
      <c r="E5" s="21">
        <v>2004</v>
      </c>
      <c r="F5" s="13">
        <f>35.81*10.764</f>
        <v>385.45884000000001</v>
      </c>
      <c r="G5" s="7"/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2800</v>
      </c>
      <c r="C6" s="40">
        <f>C4</f>
        <v>2800</v>
      </c>
      <c r="D6" s="38"/>
      <c r="E6" s="38"/>
      <c r="F6" s="21">
        <f>4.29*10.764</f>
        <v>46.17756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>
        <v>0</v>
      </c>
      <c r="D7" s="46"/>
      <c r="E7" s="53"/>
      <c r="F7" s="38">
        <f>2.54*10.764</f>
        <v>27.34056</v>
      </c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>
        <f>C9-C7</f>
        <v>60</v>
      </c>
      <c r="D8" s="47"/>
      <c r="E8" s="54"/>
      <c r="F8" s="38">
        <f>SUM(F5:F7)</f>
        <v>458.97695999999996</v>
      </c>
      <c r="G8" s="25">
        <f>F8*1.1</f>
        <v>504.87465600000002</v>
      </c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>
        <v>60</v>
      </c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>
        <f>90*C7/C9</f>
        <v>0</v>
      </c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>
        <f>C10%</f>
        <v>0</v>
      </c>
      <c r="D11" s="48"/>
      <c r="E11" s="56">
        <v>1111</v>
      </c>
      <c r="F11" s="38">
        <f>29.91*10.764</f>
        <v>321.95123999999998</v>
      </c>
      <c r="G11" s="24">
        <f>F11*1.1</f>
        <v>354.14636400000001</v>
      </c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>
        <f>C6*C11</f>
        <v>0</v>
      </c>
      <c r="D12" s="49"/>
      <c r="E12" s="53"/>
      <c r="F12" s="38" t="s">
        <v>26</v>
      </c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2800</v>
      </c>
      <c r="C13" s="40">
        <f>C6-C12</f>
        <v>2800</v>
      </c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14200</v>
      </c>
      <c r="C14" s="40">
        <f>C5</f>
        <v>14200</v>
      </c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17000</v>
      </c>
      <c r="C15" s="40">
        <f>C14+C13</f>
        <v>17000</v>
      </c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322</v>
      </c>
      <c r="C16" s="33">
        <v>459</v>
      </c>
      <c r="D16" s="34"/>
      <c r="E16" s="13"/>
      <c r="F16" s="25"/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5474000</v>
      </c>
      <c r="C17" s="35">
        <f>C15*C16</f>
        <v>7803000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4926600</v>
      </c>
      <c r="C18" s="35">
        <f>C17*0.9</f>
        <v>7022700</v>
      </c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4379200</v>
      </c>
      <c r="C19" s="35">
        <f>C17*0.8</f>
        <v>6242400</v>
      </c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24</v>
      </c>
      <c r="B20" s="35">
        <f>B17*0.9</f>
        <v>4926600</v>
      </c>
      <c r="C20" s="35">
        <f>C17*0.9</f>
        <v>7022700</v>
      </c>
      <c r="D20" s="36"/>
      <c r="E20" s="13"/>
      <c r="F20" s="25"/>
      <c r="G20" s="25"/>
      <c r="H20" s="24"/>
      <c r="I20" s="43"/>
      <c r="N20" s="24"/>
      <c r="O20" s="13"/>
    </row>
    <row r="21" spans="1:15" ht="16.5" x14ac:dyDescent="0.3">
      <c r="A21" s="30" t="s">
        <v>25</v>
      </c>
      <c r="B21" s="35">
        <f>B17*0.8</f>
        <v>4379200</v>
      </c>
      <c r="C21" s="35">
        <f>C17*0.8</f>
        <v>6242400</v>
      </c>
      <c r="D21" s="36"/>
      <c r="E21" s="13"/>
      <c r="F21" s="25"/>
      <c r="G21" s="25"/>
      <c r="H21" s="24"/>
      <c r="I21" s="43"/>
      <c r="N21" s="24"/>
      <c r="O21" s="13"/>
    </row>
    <row r="22" spans="1:15" ht="16.5" x14ac:dyDescent="0.3">
      <c r="A22" s="30" t="s">
        <v>12</v>
      </c>
      <c r="B22" s="37">
        <f>B4*354</f>
        <v>991200</v>
      </c>
      <c r="C22" s="37">
        <f>C4*505</f>
        <v>1414000</v>
      </c>
      <c r="D22" s="38"/>
      <c r="E22" s="13"/>
      <c r="F22" s="13"/>
      <c r="G22" s="13"/>
      <c r="I22" s="6"/>
    </row>
    <row r="23" spans="1:15" ht="16.5" x14ac:dyDescent="0.3">
      <c r="A23" s="32" t="s">
        <v>16</v>
      </c>
      <c r="B23" s="44">
        <f>B17*0.03/12</f>
        <v>13685</v>
      </c>
      <c r="C23" s="37">
        <f>C17*0.03/12</f>
        <v>19507.5</v>
      </c>
      <c r="D23" s="37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50" t="s">
        <v>20</v>
      </c>
      <c r="C28" s="50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0"/>
      <c r="C29" s="50">
        <v>675</v>
      </c>
      <c r="D29" s="20"/>
      <c r="E29" s="20"/>
      <c r="F29" s="20">
        <v>12400000</v>
      </c>
      <c r="G29" s="21">
        <f t="shared" ref="G29:G35" si="0">F29/C29</f>
        <v>18370.370370370369</v>
      </c>
      <c r="H29" s="21" t="e">
        <f>F29/D29</f>
        <v>#DIV/0!</v>
      </c>
      <c r="I29" s="21" t="e">
        <f t="shared" ref="I29:I35" si="1">F29/B29</f>
        <v>#DIV/0!</v>
      </c>
      <c r="J29" s="20">
        <f>B29/C29</f>
        <v>0</v>
      </c>
      <c r="K29" s="29"/>
    </row>
    <row r="30" spans="1:15" ht="17.25" x14ac:dyDescent="0.3">
      <c r="B30" s="50"/>
      <c r="C30" s="50">
        <v>581</v>
      </c>
      <c r="D30" s="20"/>
      <c r="E30" s="20"/>
      <c r="F30" s="20">
        <v>11300000</v>
      </c>
      <c r="G30" s="21">
        <f t="shared" si="0"/>
        <v>19449.225473321858</v>
      </c>
      <c r="H30" s="21" t="e">
        <f>F30/D30</f>
        <v>#DIV/0!</v>
      </c>
      <c r="I30" s="21" t="e">
        <f t="shared" si="1"/>
        <v>#DIV/0!</v>
      </c>
      <c r="J30" s="20">
        <f t="shared" ref="J30:J34" si="2">D30/C30</f>
        <v>0</v>
      </c>
      <c r="K30" s="29"/>
    </row>
    <row r="31" spans="1:15" x14ac:dyDescent="0.25">
      <c r="B31" s="50"/>
      <c r="C31" s="50">
        <v>604</v>
      </c>
      <c r="D31" s="20"/>
      <c r="E31" s="20"/>
      <c r="F31" s="21">
        <v>11100000</v>
      </c>
      <c r="G31" s="21">
        <f t="shared" si="0"/>
        <v>18377.48344370861</v>
      </c>
      <c r="H31" s="21" t="e">
        <f t="shared" ref="H31:H35" si="3">F31/D31</f>
        <v>#DIV/0!</v>
      </c>
      <c r="I31" s="21" t="e">
        <f t="shared" si="1"/>
        <v>#DIV/0!</v>
      </c>
      <c r="J31" s="20">
        <f t="shared" si="2"/>
        <v>0</v>
      </c>
    </row>
    <row r="32" spans="1:15" x14ac:dyDescent="0.25">
      <c r="B32" s="50"/>
      <c r="C32" s="50">
        <v>641</v>
      </c>
      <c r="D32" s="20"/>
      <c r="E32" s="20"/>
      <c r="F32" s="21">
        <v>11000000</v>
      </c>
      <c r="G32" s="21">
        <f t="shared" si="0"/>
        <v>17160.686427457098</v>
      </c>
      <c r="H32" s="21" t="e">
        <f t="shared" si="3"/>
        <v>#DIV/0!</v>
      </c>
      <c r="I32" s="21" t="e">
        <f t="shared" si="1"/>
        <v>#DIV/0!</v>
      </c>
      <c r="J32" s="20">
        <f t="shared" si="2"/>
        <v>0</v>
      </c>
    </row>
    <row r="33" spans="1:12" x14ac:dyDescent="0.25">
      <c r="C33" s="57">
        <v>580</v>
      </c>
      <c r="D33" s="58"/>
      <c r="E33" s="59"/>
      <c r="F33" s="60">
        <v>9900000</v>
      </c>
      <c r="G33" s="60">
        <f t="shared" si="0"/>
        <v>17068.96551724138</v>
      </c>
      <c r="H33" s="61" t="e">
        <f t="shared" si="3"/>
        <v>#DIV/0!</v>
      </c>
      <c r="I33" s="51" t="e">
        <f t="shared" si="1"/>
        <v>#DIV/0!</v>
      </c>
      <c r="J33" s="52">
        <f t="shared" si="2"/>
        <v>0</v>
      </c>
    </row>
    <row r="34" spans="1:12" x14ac:dyDescent="0.25">
      <c r="C34" s="62"/>
      <c r="D34" s="58"/>
      <c r="E34" s="59"/>
      <c r="F34" s="60"/>
      <c r="G34" s="60" t="e">
        <f t="shared" si="0"/>
        <v>#DIV/0!</v>
      </c>
      <c r="H34" s="60" t="e">
        <f t="shared" si="3"/>
        <v>#DIV/0!</v>
      </c>
      <c r="I34" s="51" t="e">
        <f t="shared" si="1"/>
        <v>#DIV/0!</v>
      </c>
      <c r="J34" s="52" t="e">
        <f t="shared" si="2"/>
        <v>#DIV/0!</v>
      </c>
    </row>
    <row r="35" spans="1:12" x14ac:dyDescent="0.25">
      <c r="F35" s="52"/>
      <c r="G35" s="51" t="e">
        <f t="shared" si="0"/>
        <v>#DIV/0!</v>
      </c>
      <c r="H35" s="51" t="e">
        <f t="shared" si="3"/>
        <v>#DIV/0!</v>
      </c>
      <c r="I35" s="51" t="e">
        <f t="shared" si="1"/>
        <v>#DIV/0!</v>
      </c>
    </row>
    <row r="36" spans="1:12" x14ac:dyDescent="0.25">
      <c r="B36" s="17" t="s">
        <v>22</v>
      </c>
    </row>
    <row r="37" spans="1:12" x14ac:dyDescent="0.25">
      <c r="B37" s="62">
        <v>575</v>
      </c>
      <c r="C37" s="62">
        <v>10400000</v>
      </c>
      <c r="D37" s="59">
        <f t="shared" ref="D37:D42" si="4">C37/B37</f>
        <v>18086.956521739132</v>
      </c>
      <c r="E37" s="59">
        <v>240000</v>
      </c>
      <c r="F37" s="59">
        <v>30000</v>
      </c>
      <c r="G37" s="63">
        <f>F37+E37+C37</f>
        <v>10670000</v>
      </c>
      <c r="H37" s="59">
        <f>G37/B37</f>
        <v>18556.521739130436</v>
      </c>
      <c r="I37" s="13" t="e">
        <f>G37/#REF!</f>
        <v>#REF!</v>
      </c>
      <c r="K37">
        <f>A37+B37</f>
        <v>575</v>
      </c>
      <c r="L37">
        <f>G37/K37</f>
        <v>18556.521739130436</v>
      </c>
    </row>
    <row r="38" spans="1:12" x14ac:dyDescent="0.25">
      <c r="A38">
        <f>40.12*10.764</f>
        <v>431.85167999999993</v>
      </c>
      <c r="B38" s="17">
        <f>A38/1.1</f>
        <v>392.5924363636363</v>
      </c>
      <c r="C38" s="17">
        <v>6625000</v>
      </c>
      <c r="D38">
        <f t="shared" si="4"/>
        <v>16875.006715268541</v>
      </c>
      <c r="E38">
        <v>163600</v>
      </c>
      <c r="F38">
        <v>23400</v>
      </c>
      <c r="G38" s="13">
        <f>F38+E38+C38</f>
        <v>6812000</v>
      </c>
      <c r="H38">
        <f>G38/B38</f>
        <v>17351.327659533479</v>
      </c>
      <c r="I38" s="13" t="e">
        <f>G38/#REF!</f>
        <v>#REF!</v>
      </c>
      <c r="J38">
        <f>G38/A38</f>
        <v>15773.934235939527</v>
      </c>
    </row>
    <row r="39" spans="1:12" x14ac:dyDescent="0.25">
      <c r="D39" t="e">
        <f t="shared" si="4"/>
        <v>#DIV/0!</v>
      </c>
      <c r="E39">
        <v>240000</v>
      </c>
      <c r="F39">
        <v>30000</v>
      </c>
      <c r="G39" s="13">
        <f>F39+E39+C39</f>
        <v>270000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  <c r="E40">
        <v>392000</v>
      </c>
      <c r="F40">
        <v>30000</v>
      </c>
      <c r="G40" s="13">
        <f>F40+E40+C40</f>
        <v>422000</v>
      </c>
      <c r="H40" t="e">
        <f>G40/B40</f>
        <v>#DIV/0!</v>
      </c>
    </row>
    <row r="41" spans="1:12" ht="15.75" x14ac:dyDescent="0.25">
      <c r="A41" s="15"/>
      <c r="D41" t="e">
        <f t="shared" si="4"/>
        <v>#DIV/0!</v>
      </c>
      <c r="E41">
        <v>288000</v>
      </c>
      <c r="F41">
        <v>30000</v>
      </c>
      <c r="G41" s="13">
        <f>F41+E41+C41</f>
        <v>318000</v>
      </c>
      <c r="H41" t="e">
        <f>G41/B41</f>
        <v>#DIV/0!</v>
      </c>
    </row>
    <row r="42" spans="1:12" ht="15.75" x14ac:dyDescent="0.25">
      <c r="A42" s="15"/>
      <c r="D42" t="e">
        <f t="shared" si="4"/>
        <v>#DIV/0!</v>
      </c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2024-03-16T07:20:29Z</dcterms:modified>
</cp:coreProperties>
</file>