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Ghatkopar\Arvind Rajbahadur Singh\"/>
    </mc:Choice>
  </mc:AlternateContent>
  <xr:revisionPtr revIDLastSave="0" documentId="13_ncr:1_{A83FB1E1-D728-413F-9F84-4E38FB280375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H4" i="4" s="1"/>
  <c r="E3" i="4"/>
  <c r="E2" i="4"/>
  <c r="H29" i="4"/>
  <c r="G31" i="4"/>
  <c r="G33" i="4" s="1"/>
  <c r="C20" i="25"/>
  <c r="C16" i="25"/>
  <c r="C17" i="25" s="1"/>
  <c r="G11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<sst xmlns="http://schemas.openxmlformats.org/spreadsheetml/2006/main" count="134" uniqueCount="92">
  <si>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</si>
  <si>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</si>
  <si>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</si>
  <si>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</si>
  <si>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</si>
  <si>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</si>
  <si>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</si>
  <si>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</si>
  <si>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</si>
  <si>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</si>
  <si>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</si>
  <si>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</si>
  <si>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</si>
  <si>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</si>
  <si>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</si>
  <si>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</si>
  <si>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</si>
  <si>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</si>
  <si>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</si>
  <si>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</si>
  <si>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</si>
  <si>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</si>
  <si>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</si>
  <si>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</si>
  <si>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</si>
  <si>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</si>
  <si>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</si>
  <si>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</si>
  <si>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</si>
  <si>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</si>
  <si>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</si>
  <si>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</si>
  <si>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</si>
  <si>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</si>
  <si>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</si>
  <si>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</si>
  <si>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</si>
  <si>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</si>
  <si>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</si>
  <si>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</si>
  <si>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</si>
  <si>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</si>
  <si>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</si>
  <si>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</si>
  <si>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</si>
  <si>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</si>
  <si>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</si>
  <si>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</si>
  <si>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</si>
  <si>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</si>
  <si>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</si>
  <si>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</si>
  <si>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</si>
  <si>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</si>
  <si>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</si>
  <si>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</si>
  <si>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</si>
  <si>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</si>
  <si>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</si>
  <si>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</si>
  <si>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</si>
  <si>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</si>
  <si>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</si>
  <si>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</si>
  <si>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</si>
  <si>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</si>
  <si>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</si>
  <si>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</si>
  <si>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</si>
  <si>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</si>
  <si>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</si>
  <si>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</si>
  <si>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</si>
  <si>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</si>
  <si>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</si>
  <si>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</si>
  <si>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</si>
  <si>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</si>
  <si>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</si>
  <si>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</si>
  <si>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</si>
  <si>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</si>
  <si>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</si>
  <si>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03.05.2014</t>
  </si>
  <si>
    <t>ACA</t>
  </si>
  <si>
    <t>OC-2016</t>
  </si>
  <si>
    <t>IGR-16.01.24</t>
  </si>
  <si>
    <t>IGR-14.03.24</t>
  </si>
  <si>
    <t>IGR-14.02.23</t>
  </si>
  <si>
    <t>IGR-12.07.23</t>
  </si>
  <si>
    <t>IGR-24.01.23</t>
  </si>
  <si>
    <t>IGR-19.01.23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</si>
</sst>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618C0D-A682-4DA0-A11E-841FFB905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B21C3E-F649-411D-A05B-4F31639467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16475A-5059-4971-A17B-B9E4B1FE5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3E7D1F-D46D-4657-B8E5-4FB4AED626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962116-E056-4812-95BB-4B20DECF6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E7CA92-67CA-43DC-87CB-BFBCBA6166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231014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C407EA-0A59-444A-A182-B655862EED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99814" cy="876422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21095</xdr:colOff>
      <xdr:row>46</xdr:row>
      <xdr:rowOff>96486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A1CBE0-9FE2-41C9-A814-A9C1E310F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51495" cy="885948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430387</xdr:colOff>
      <xdr:row>44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B7D462-1AB9-4524-A5DB-9F9FDD85E5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22387" cy="844032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459221</xdr:colOff>
      <xdr:row>45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EBBB88-8B01-4B28-B15B-64C2A208A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0021" cy="866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295406.57199999999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324806.57199999999</v>
      </c>
      <c r="D9" s="63" t="s">
        <v>62</v>
      </c>
      <c r="E9" s="64">
        <f>C9/10.764</f>
        <v>30175.266815310293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2016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8</v>
      </c>
      <c r="D13" s="70">
        <f>D12-C13</f>
        <v>92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N32" sqref="N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17500</v>
      </c>
      <c r="D3" s="24" t="s">
        <v>75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15000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8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52</v>
      </c>
      <c r="D8" s="26">
        <v>2016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12</v>
      </c>
      <c r="D10" s="26"/>
      <c r="F10" s="19"/>
    </row>
    <row r="11" spans="1:6" x14ac:dyDescent="0.25">
      <c r="A11" s="16"/>
      <c r="B11" s="27"/>
      <c r="C11" s="28">
        <f>C10%</f>
        <v>0.12</v>
      </c>
      <c r="D11" s="28"/>
      <c r="F11" s="19"/>
    </row>
    <row r="12" spans="1:6" x14ac:dyDescent="0.25">
      <c r="A12" s="16" t="s">
        <v>21</v>
      </c>
      <c r="B12" s="20"/>
      <c r="C12" s="21">
        <f>C6*C11</f>
        <v>300</v>
      </c>
      <c r="D12" s="24"/>
      <c r="F12" s="19"/>
    </row>
    <row r="13" spans="1:6" x14ac:dyDescent="0.25">
      <c r="A13" s="16" t="s">
        <v>22</v>
      </c>
      <c r="B13" s="20"/>
      <c r="C13" s="21">
        <f>C6-C12</f>
        <v>2200</v>
      </c>
      <c r="D13" s="24"/>
      <c r="F13" s="19"/>
    </row>
    <row r="14" spans="1:6" x14ac:dyDescent="0.25">
      <c r="A14" s="16" t="s">
        <v>15</v>
      </c>
      <c r="B14" s="20"/>
      <c r="C14" s="21">
        <f>C5</f>
        <v>15000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17200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651</v>
      </c>
      <c r="D18" s="26"/>
      <c r="F18" s="19"/>
    </row>
    <row r="19" spans="1:6" x14ac:dyDescent="0.25">
      <c r="A19" s="16" t="s">
        <v>73</v>
      </c>
      <c r="B19" s="6"/>
      <c r="C19" s="32">
        <f>C18*C16</f>
        <v>11197200</v>
      </c>
      <c r="D19" s="33"/>
      <c r="E19" s="70"/>
      <c r="F19" s="34"/>
    </row>
    <row r="20" spans="1:6" x14ac:dyDescent="0.25">
      <c r="A20" s="16" t="s">
        <v>24</v>
      </c>
      <c r="C20" s="35">
        <f>C19*90%</f>
        <v>10077480</v>
      </c>
      <c r="D20" s="32"/>
      <c r="F20" s="19"/>
    </row>
    <row r="21" spans="1:6" x14ac:dyDescent="0.25">
      <c r="A21" s="16" t="s">
        <v>25</v>
      </c>
      <c r="C21" s="35">
        <f>C19*80%</f>
        <v>8957760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1627500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23327.5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Q11" sqref="Q1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651</v>
      </c>
      <c r="C2" s="4">
        <f t="shared" ref="C2:C16" si="1">B2*1.2</f>
        <v>781.19999999999993</v>
      </c>
      <c r="D2" s="4">
        <f t="shared" ref="D2:D16" si="2">C2*1.2</f>
        <v>937.43999999999983</v>
      </c>
      <c r="E2" s="5">
        <f t="shared" ref="E2:E16" si="3">R2</f>
        <v>9000000</v>
      </c>
      <c r="F2" s="4">
        <f t="shared" ref="F2:F15" si="4">ROUND((E2/B2),0)</f>
        <v>13825</v>
      </c>
      <c r="G2" s="4">
        <f t="shared" ref="G2:G15" si="5">ROUND((E2/C2),0)</f>
        <v>11521</v>
      </c>
      <c r="H2" s="4">
        <f t="shared" ref="H2:H15" si="6">ROUND((E2/D2),0)</f>
        <v>9601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651</v>
      </c>
      <c r="R2" s="2">
        <v>9000000</v>
      </c>
      <c r="S2" s="2" t="s">
        <v>86</v>
      </c>
    </row>
    <row r="3" spans="1:19" x14ac:dyDescent="0.25">
      <c r="A3" s="4">
        <v>2</v>
      </c>
      <c r="B3" s="4">
        <f t="shared" si="0"/>
        <v>702</v>
      </c>
      <c r="C3" s="4">
        <f t="shared" si="1"/>
        <v>842.4</v>
      </c>
      <c r="D3" s="4">
        <f t="shared" si="2"/>
        <v>1010.8799999999999</v>
      </c>
      <c r="E3" s="5">
        <f t="shared" si="3"/>
        <v>12600000</v>
      </c>
      <c r="F3" s="4">
        <f t="shared" si="4"/>
        <v>17949</v>
      </c>
      <c r="G3" s="4">
        <f t="shared" si="5"/>
        <v>14957</v>
      </c>
      <c r="H3" s="4">
        <f t="shared" si="6"/>
        <v>12464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702</v>
      </c>
      <c r="R3" s="2">
        <v>12600000</v>
      </c>
      <c r="S3" s="2" t="s">
        <v>87</v>
      </c>
    </row>
    <row r="4" spans="1:19" x14ac:dyDescent="0.25">
      <c r="A4" s="4">
        <v>3</v>
      </c>
      <c r="B4" s="4">
        <f t="shared" si="0"/>
        <v>651</v>
      </c>
      <c r="C4" s="4">
        <f t="shared" si="1"/>
        <v>781.19999999999993</v>
      </c>
      <c r="D4" s="4">
        <f t="shared" si="2"/>
        <v>937.43999999999983</v>
      </c>
      <c r="E4" s="5">
        <f t="shared" si="3"/>
        <v>10600000</v>
      </c>
      <c r="F4" s="4">
        <f t="shared" si="4"/>
        <v>16283</v>
      </c>
      <c r="G4" s="4">
        <f t="shared" si="5"/>
        <v>13569</v>
      </c>
      <c r="H4" s="4">
        <f t="shared" si="6"/>
        <v>11307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651</v>
      </c>
      <c r="R4" s="2">
        <v>10600000</v>
      </c>
      <c r="S4" s="2" t="s">
        <v>88</v>
      </c>
    </row>
    <row r="5" spans="1:19" x14ac:dyDescent="0.25">
      <c r="A5" s="4">
        <v>4</v>
      </c>
      <c r="B5" s="4">
        <f t="shared" si="0"/>
        <v>651</v>
      </c>
      <c r="C5" s="4">
        <f t="shared" si="1"/>
        <v>781.19999999999993</v>
      </c>
      <c r="D5" s="4">
        <f t="shared" si="2"/>
        <v>937.43999999999983</v>
      </c>
      <c r="E5" s="5">
        <f t="shared" si="3"/>
        <v>11250000</v>
      </c>
      <c r="F5" s="4">
        <f t="shared" si="4"/>
        <v>17281</v>
      </c>
      <c r="G5" s="4">
        <f t="shared" si="5"/>
        <v>14401</v>
      </c>
      <c r="H5" s="4">
        <f t="shared" si="6"/>
        <v>12001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651</v>
      </c>
      <c r="R5" s="2">
        <v>11250000</v>
      </c>
      <c r="S5" s="2" t="s">
        <v>89</v>
      </c>
    </row>
    <row r="6" spans="1:19" x14ac:dyDescent="0.25">
      <c r="A6" s="4">
        <v>5</v>
      </c>
      <c r="B6" s="4">
        <f t="shared" si="0"/>
        <v>702</v>
      </c>
      <c r="C6" s="4">
        <f t="shared" si="1"/>
        <v>842.4</v>
      </c>
      <c r="D6" s="4">
        <f t="shared" si="2"/>
        <v>1010.8799999999999</v>
      </c>
      <c r="E6" s="5">
        <f t="shared" si="3"/>
        <v>12400000</v>
      </c>
      <c r="F6" s="4">
        <f t="shared" si="4"/>
        <v>17664</v>
      </c>
      <c r="G6" s="4">
        <f t="shared" si="5"/>
        <v>14720</v>
      </c>
      <c r="H6" s="4">
        <f t="shared" si="6"/>
        <v>12267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702</v>
      </c>
      <c r="R6" s="2">
        <v>12400000</v>
      </c>
      <c r="S6" s="2" t="s">
        <v>90</v>
      </c>
    </row>
    <row r="7" spans="1:19" x14ac:dyDescent="0.25">
      <c r="A7" s="4">
        <v>6</v>
      </c>
      <c r="B7" s="4">
        <f t="shared" si="0"/>
        <v>651</v>
      </c>
      <c r="C7" s="4">
        <f t="shared" si="1"/>
        <v>781.19999999999993</v>
      </c>
      <c r="D7" s="4">
        <f t="shared" si="2"/>
        <v>937.43999999999983</v>
      </c>
      <c r="E7" s="5">
        <f t="shared" si="3"/>
        <v>10000000</v>
      </c>
      <c r="F7" s="4">
        <f t="shared" si="4"/>
        <v>15361</v>
      </c>
      <c r="G7" s="4">
        <f t="shared" si="5"/>
        <v>12801</v>
      </c>
      <c r="H7" s="4">
        <f t="shared" si="6"/>
        <v>10667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651</v>
      </c>
      <c r="R7" s="2">
        <v>10000000</v>
      </c>
      <c r="S7" s="2" t="s">
        <v>91</v>
      </c>
    </row>
    <row r="8" spans="1:19" x14ac:dyDescent="0.25">
      <c r="A8" s="4">
        <v>7</v>
      </c>
      <c r="B8" s="4">
        <f t="shared" si="0"/>
        <v>651</v>
      </c>
      <c r="C8" s="4">
        <f t="shared" si="1"/>
        <v>781.19999999999993</v>
      </c>
      <c r="D8" s="4">
        <f t="shared" si="2"/>
        <v>937.43999999999983</v>
      </c>
      <c r="E8" s="5">
        <f t="shared" si="3"/>
        <v>12500000</v>
      </c>
      <c r="F8" s="4">
        <f t="shared" si="4"/>
        <v>19201</v>
      </c>
      <c r="G8" s="4">
        <f t="shared" si="5"/>
        <v>16001</v>
      </c>
      <c r="H8" s="4">
        <f t="shared" si="6"/>
        <v>13334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651</v>
      </c>
      <c r="R8" s="2">
        <v>12500000</v>
      </c>
      <c r="S8" s="2"/>
    </row>
    <row r="9" spans="1:19" x14ac:dyDescent="0.25">
      <c r="A9" s="4">
        <v>8</v>
      </c>
      <c r="B9" s="4">
        <f t="shared" si="0"/>
        <v>652</v>
      </c>
      <c r="C9" s="4">
        <f t="shared" si="1"/>
        <v>782.4</v>
      </c>
      <c r="D9" s="4">
        <f t="shared" si="2"/>
        <v>938.87999999999988</v>
      </c>
      <c r="E9" s="5">
        <f t="shared" si="3"/>
        <v>11800000</v>
      </c>
      <c r="F9" s="4">
        <f t="shared" si="4"/>
        <v>18098</v>
      </c>
      <c r="G9" s="4">
        <f t="shared" si="5"/>
        <v>15082</v>
      </c>
      <c r="H9" s="4">
        <f t="shared" si="6"/>
        <v>12568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652</v>
      </c>
      <c r="R9" s="2">
        <v>11800000</v>
      </c>
      <c r="S9" s="2"/>
    </row>
    <row r="10" spans="1:19" x14ac:dyDescent="0.25">
      <c r="A10" s="4">
        <v>9</v>
      </c>
      <c r="B10" s="4">
        <f t="shared" si="0"/>
        <v>600</v>
      </c>
      <c r="C10" s="4">
        <f t="shared" si="1"/>
        <v>720</v>
      </c>
      <c r="D10" s="4">
        <f t="shared" si="2"/>
        <v>864</v>
      </c>
      <c r="E10" s="5">
        <f t="shared" si="3"/>
        <v>10700000</v>
      </c>
      <c r="F10" s="4">
        <f t="shared" si="4"/>
        <v>17833</v>
      </c>
      <c r="G10" s="4">
        <f t="shared" si="5"/>
        <v>14861</v>
      </c>
      <c r="H10" s="4">
        <f t="shared" si="6"/>
        <v>12384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v>600</v>
      </c>
      <c r="R10" s="2">
        <v>10700000</v>
      </c>
      <c r="S10" s="2"/>
    </row>
    <row r="11" spans="1:19" x14ac:dyDescent="0.25">
      <c r="A11" s="4">
        <v>10</v>
      </c>
      <c r="B11" s="4">
        <f t="shared" si="0"/>
        <v>658</v>
      </c>
      <c r="C11" s="4">
        <f t="shared" si="1"/>
        <v>789.6</v>
      </c>
      <c r="D11" s="4">
        <f t="shared" si="2"/>
        <v>947.52</v>
      </c>
      <c r="E11" s="5">
        <f t="shared" si="3"/>
        <v>12000000</v>
      </c>
      <c r="F11" s="4">
        <f t="shared" si="4"/>
        <v>18237</v>
      </c>
      <c r="G11" s="4">
        <f t="shared" si="5"/>
        <v>15198</v>
      </c>
      <c r="H11" s="4">
        <f t="shared" si="6"/>
        <v>12665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0">O11/1.2</f>
        <v>0</v>
      </c>
      <c r="Q11">
        <v>658</v>
      </c>
      <c r="R11" s="2">
        <v>12000000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 t="shared" ref="Q11:Q15" si="11">P12/1.2</f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85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 t="s">
        <v>83</v>
      </c>
      <c r="F28" s="57" t="s">
        <v>84</v>
      </c>
      <c r="G28" s="57">
        <v>651</v>
      </c>
    </row>
    <row r="29" spans="1:19" s="10" customFormat="1" x14ac:dyDescent="0.25">
      <c r="C29" s="72" t="s">
        <v>1</v>
      </c>
      <c r="D29" s="72">
        <v>7625000</v>
      </c>
      <c r="F29" s="57" t="s">
        <v>71</v>
      </c>
      <c r="G29" s="57">
        <v>781</v>
      </c>
      <c r="H29" s="10">
        <f>G29/G28</f>
        <v>1.1996927803379416</v>
      </c>
    </row>
    <row r="30" spans="1:19" s="10" customFormat="1" x14ac:dyDescent="0.25">
      <c r="F30" s="57" t="s">
        <v>72</v>
      </c>
      <c r="G30" s="57"/>
    </row>
    <row r="31" spans="1:19" s="10" customFormat="1" x14ac:dyDescent="0.25">
      <c r="C31" s="75"/>
      <c r="D31" s="75"/>
      <c r="F31" s="75" t="s">
        <v>73</v>
      </c>
      <c r="G31" s="75">
        <f>G29*G30</f>
        <v>0</v>
      </c>
      <c r="H31" s="10">
        <f>G31/D29</f>
        <v>0</v>
      </c>
    </row>
    <row r="32" spans="1:19" s="10" customFormat="1" x14ac:dyDescent="0.25">
      <c r="C32" s="75"/>
      <c r="D32" s="75"/>
      <c r="F32" s="75" t="s">
        <v>24</v>
      </c>
      <c r="G32" s="75">
        <f>G31*90%</f>
        <v>0</v>
      </c>
    </row>
    <row r="33" spans="3:7" s="10" customFormat="1" x14ac:dyDescent="0.25">
      <c r="C33" s="75"/>
      <c r="D33" s="75"/>
      <c r="F33" s="75" t="s">
        <v>25</v>
      </c>
      <c r="G33" s="75">
        <f>G31*80%</f>
        <v>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2024-03-14T11:53:00Z</dcterms:modified>
</cp:coreProperties>
</file>