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BBDE934-4F7E-4E70-BE0B-3F7DDA2E12E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J4" i="5"/>
  <c r="I18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I33" i="5"/>
  <c r="B19" i="5" l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L39" i="5" l="1"/>
  <c r="K39" i="5"/>
  <c r="B8" i="5"/>
  <c r="B13" i="5"/>
  <c r="B14" i="5" s="1"/>
  <c r="B15" i="5" s="1"/>
  <c r="B20" i="5" s="1"/>
  <c r="B25" i="5" s="1"/>
  <c r="K41" i="5"/>
  <c r="L41" i="5"/>
  <c r="K40" i="5"/>
  <c r="B23" i="5" l="1"/>
  <c r="B21" i="5"/>
  <c r="B22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<sst xmlns="http://schemas.openxmlformats.org/spreadsheetml/2006/main" count="27" uniqueCount="27">
  <si>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</si>
  <si>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</si>
  <si>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</si>
  <si>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</si>
  <si>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</si>
  <si>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</si>
  <si>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</si>
  <si>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</si>
  <si>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</si>
  <si>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</si>
  <si>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</si>
  <si>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</si>
  <si>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</si>
  <si>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</si>
  <si>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</si>
  <si>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</si>
  <si>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</si>
  <si>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</si>
  <si>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</si>
  <si>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</si>
  <si>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</si>
  <si>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</si>
  <si>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</si>
  <si>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</si>
  <si>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</si>
  <si>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</si>
  <si>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Approx.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</si>
</sst>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  <xf numFmtId="0" fontId="5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516549</xdr:colOff>
      <xdr:row>42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6F5640-8731-439D-8DA4-FD390B54B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56549" cy="8183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122F8B-3063-49BF-9717-24AA22A1E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42</xdr:row>
      <xdr:rowOff>134485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063E7E-FAA5-44A4-9D1E-FE08E0D4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8135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30791</xdr:colOff>
      <xdr:row>43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73B77F-73A3-46D6-BEE2-4BBBF45DF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0391" cy="8306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287917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365320-D897-48C5-A519-5CFF9DB6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27917" cy="8421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507023</xdr:colOff>
      <xdr:row>43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4DB605-6384-4FB1-A950-F17E9584E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47023" cy="8306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210090</xdr:colOff>
      <xdr:row>26</xdr:row>
      <xdr:rowOff>48323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017E66-3F2E-4F96-A87F-0A259D55D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67690" cy="500132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181511</xdr:colOff>
      <xdr:row>26</xdr:row>
      <xdr:rowOff>86402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A0DADA-4B8C-46D5-BEA8-A71713E16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839111" cy="484890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105300</xdr:colOff>
      <xdr:row>25</xdr:row>
      <xdr:rowOff>124480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63ABE4-3FC7-4467-A8B0-E54574E36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762900" cy="4696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workbookViewId="0">
      <selection activeCell="R19" sqref="R19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  <c r="J4">
        <f>2024-38</f>
        <v>1986</v>
      </c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1986</v>
      </c>
      <c r="C6" s="4"/>
      <c r="D6" s="3"/>
      <c r="H6" t="s">
        <v>26</v>
      </c>
      <c r="I6" s="3">
        <v>1986</v>
      </c>
      <c r="J6" s="3">
        <v>2024</v>
      </c>
      <c r="K6" s="3">
        <f>J6-I6</f>
        <v>38</v>
      </c>
      <c r="L6" s="3">
        <f>K6-60</f>
        <v>-22</v>
      </c>
    </row>
    <row r="7" spans="1:12" ht="16.5" x14ac:dyDescent="0.3">
      <c r="A7" s="4" t="s">
        <v>6</v>
      </c>
      <c r="B7" s="4">
        <f>B5-B6</f>
        <v>38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-22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400*2500</f>
        <v>1000000</v>
      </c>
      <c r="C9" s="8"/>
      <c r="D9" s="7"/>
      <c r="H9" s="12"/>
      <c r="I9" s="13"/>
      <c r="J9" s="13">
        <v>400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/>
      <c r="J10" s="13"/>
      <c r="K10" s="13"/>
    </row>
    <row r="11" spans="1:12" ht="16.5" x14ac:dyDescent="0.3">
      <c r="A11" s="4"/>
      <c r="B11" s="4"/>
      <c r="C11" s="4"/>
      <c r="D11" s="3"/>
      <c r="H11" s="12"/>
      <c r="I11" s="13"/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57</v>
      </c>
      <c r="C13" s="4"/>
      <c r="D13" s="3"/>
    </row>
    <row r="14" spans="1:12" ht="16.5" x14ac:dyDescent="0.3">
      <c r="A14" s="4"/>
      <c r="B14" s="9">
        <f>B13%</f>
        <v>0.56999999999999995</v>
      </c>
      <c r="C14" s="9"/>
      <c r="D14" s="18"/>
    </row>
    <row r="15" spans="1:12" ht="16.5" x14ac:dyDescent="0.3">
      <c r="A15" s="4" t="s">
        <v>11</v>
      </c>
      <c r="B15" s="8">
        <f>ROUND((B9*B14),0)</f>
        <v>570000</v>
      </c>
      <c r="C15" s="8"/>
      <c r="D15" s="8"/>
    </row>
    <row r="16" spans="1:12" ht="16.5" x14ac:dyDescent="0.3">
      <c r="A16" s="4"/>
      <c r="B16" s="8"/>
      <c r="C16" s="8"/>
      <c r="D16" s="8"/>
      <c r="I16" t="s">
        <v>25</v>
      </c>
    </row>
    <row r="17" spans="1:10" ht="16.5" x14ac:dyDescent="0.3">
      <c r="A17" s="4" t="s">
        <v>2</v>
      </c>
      <c r="B17" s="8">
        <v>400</v>
      </c>
      <c r="C17" s="8"/>
      <c r="D17" s="7"/>
      <c r="I17">
        <v>336</v>
      </c>
    </row>
    <row r="18" spans="1:10" ht="16.5" x14ac:dyDescent="0.3">
      <c r="A18" s="4" t="s">
        <v>22</v>
      </c>
      <c r="B18" s="4">
        <v>10000</v>
      </c>
      <c r="C18" s="4"/>
      <c r="D18" s="3"/>
      <c r="I18">
        <f>I17*1.2</f>
        <v>403.2</v>
      </c>
    </row>
    <row r="19" spans="1:10" ht="16.5" x14ac:dyDescent="0.3">
      <c r="A19" s="4" t="s">
        <v>12</v>
      </c>
      <c r="B19" s="8">
        <f>B18*B17</f>
        <v>4000000</v>
      </c>
      <c r="C19" s="8"/>
      <c r="D19" s="7"/>
    </row>
    <row r="20" spans="1:10" ht="16.5" x14ac:dyDescent="0.3">
      <c r="A20" s="10" t="s">
        <v>13</v>
      </c>
      <c r="B20" s="11">
        <f>B19-B15</f>
        <v>3430000</v>
      </c>
      <c r="C20" s="19"/>
      <c r="D20" s="19"/>
    </row>
    <row r="21" spans="1:10" ht="16.5" x14ac:dyDescent="0.3">
      <c r="A21" s="10" t="s">
        <v>14</v>
      </c>
      <c r="B21" s="11">
        <f>B20*0.9</f>
        <v>3087000</v>
      </c>
      <c r="C21" s="19"/>
      <c r="D21" s="19"/>
    </row>
    <row r="22" spans="1:10" ht="16.5" x14ac:dyDescent="0.3">
      <c r="A22" s="10" t="s">
        <v>15</v>
      </c>
      <c r="B22" s="11">
        <f>B20*0.8</f>
        <v>2744000</v>
      </c>
      <c r="C22" s="19"/>
      <c r="D22" s="19"/>
    </row>
    <row r="23" spans="1:10" ht="16.5" x14ac:dyDescent="0.3">
      <c r="A23" s="10" t="s">
        <v>16</v>
      </c>
      <c r="B23" s="11">
        <f>B20*0.03/12</f>
        <v>8575</v>
      </c>
      <c r="C23" s="19"/>
      <c r="D23" s="19"/>
    </row>
    <row r="25" spans="1:10" x14ac:dyDescent="0.25">
      <c r="B25" s="1">
        <f>B20/400</f>
        <v>8575</v>
      </c>
      <c r="J25" s="21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10" x14ac:dyDescent="0.25">
      <c r="D32" s="3">
        <v>770</v>
      </c>
      <c r="E32" s="5"/>
      <c r="F32" s="3">
        <v>6500000</v>
      </c>
      <c r="G32" s="3" t="e">
        <f t="shared" ref="G32:G37" si="0">F32/E32</f>
        <v>#DIV/0!</v>
      </c>
      <c r="H32" s="3">
        <f t="shared" ref="H32:H37" si="1">F32/D32</f>
        <v>8441.5584415584417</v>
      </c>
      <c r="I32" s="3" t="e">
        <f>D32/E32</f>
        <v>#DIV/0!</v>
      </c>
    </row>
    <row r="33" spans="4:13" x14ac:dyDescent="0.25">
      <c r="D33" s="3">
        <v>616</v>
      </c>
      <c r="E33" s="5"/>
      <c r="F33" s="3">
        <v>5500000</v>
      </c>
      <c r="G33" s="3" t="e">
        <f t="shared" si="0"/>
        <v>#DIV/0!</v>
      </c>
      <c r="H33" s="3" t="e">
        <f>G33/1.2</f>
        <v>#DIV/0!</v>
      </c>
      <c r="I33" s="3">
        <f>F33/D33</f>
        <v>8928.5714285714294</v>
      </c>
    </row>
    <row r="34" spans="4:13" x14ac:dyDescent="0.25">
      <c r="D34" s="3">
        <v>550</v>
      </c>
      <c r="E34" s="5">
        <v>405</v>
      </c>
      <c r="F34" s="7">
        <v>4950000</v>
      </c>
      <c r="G34" s="3">
        <f t="shared" si="0"/>
        <v>12222.222222222223</v>
      </c>
      <c r="H34" s="3">
        <f t="shared" si="1"/>
        <v>9000</v>
      </c>
      <c r="I34" s="3">
        <f>D34/E34</f>
        <v>1.3580246913580247</v>
      </c>
    </row>
    <row r="35" spans="4:13" x14ac:dyDescent="0.25">
      <c r="D35" s="3">
        <v>535</v>
      </c>
      <c r="E35" s="5">
        <v>372</v>
      </c>
      <c r="F35" s="7">
        <v>5000000</v>
      </c>
      <c r="G35" s="6">
        <f t="shared" si="0"/>
        <v>13440.860215053763</v>
      </c>
      <c r="H35" s="6">
        <f t="shared" si="1"/>
        <v>9345.7943925233649</v>
      </c>
      <c r="I35" s="3">
        <f>D35/E35</f>
        <v>1.4381720430107527</v>
      </c>
    </row>
    <row r="36" spans="4:13" x14ac:dyDescent="0.25">
      <c r="D36" s="3"/>
      <c r="E36" s="6"/>
      <c r="F36" s="7"/>
      <c r="G36" s="6" t="e">
        <f t="shared" si="0"/>
        <v>#DIV/0!</v>
      </c>
      <c r="H36" s="6" t="e">
        <f t="shared" si="1"/>
        <v>#DIV/0!</v>
      </c>
      <c r="I36" s="3" t="e">
        <f>D36/E36</f>
        <v>#DIV/0!</v>
      </c>
    </row>
    <row r="37" spans="4:13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3" x14ac:dyDescent="0.25">
      <c r="E38" t="s">
        <v>21</v>
      </c>
    </row>
    <row r="39" spans="4:13" x14ac:dyDescent="0.25">
      <c r="E39" s="3">
        <v>590</v>
      </c>
      <c r="F39" s="2">
        <v>4100000</v>
      </c>
      <c r="G39" s="3">
        <f>F39/E39</f>
        <v>6949.1525423728817</v>
      </c>
      <c r="H39">
        <v>287000</v>
      </c>
      <c r="I39">
        <v>30000</v>
      </c>
      <c r="J39" s="3">
        <f t="shared" ref="J39:J44" si="2">I39+H39+F39</f>
        <v>4417000</v>
      </c>
      <c r="K39" s="3">
        <f>J39/E39</f>
        <v>7486.4406779661012</v>
      </c>
      <c r="L39" s="7">
        <f>J39/719</f>
        <v>6143.2545201668981</v>
      </c>
      <c r="M39" s="3"/>
    </row>
    <row r="40" spans="4:13" x14ac:dyDescent="0.25">
      <c r="E40" s="3">
        <v>518</v>
      </c>
      <c r="F40" s="2">
        <v>4600000</v>
      </c>
      <c r="G40" s="3">
        <f>F40/E40</f>
        <v>8880.3088803088795</v>
      </c>
      <c r="H40">
        <v>210000</v>
      </c>
      <c r="I40">
        <v>30000</v>
      </c>
      <c r="J40" s="3">
        <f t="shared" si="2"/>
        <v>4840000</v>
      </c>
      <c r="K40" s="3">
        <f t="shared" ref="K40:K44" si="3">J40/E40</f>
        <v>9343.6293436293436</v>
      </c>
      <c r="L40" s="7" t="e">
        <f>J40/D40</f>
        <v>#DIV/0!</v>
      </c>
      <c r="M40" s="3" t="e">
        <f>F40/D40</f>
        <v>#DIV/0!</v>
      </c>
    </row>
    <row r="41" spans="4:13" x14ac:dyDescent="0.25">
      <c r="D41" s="3"/>
      <c r="E41" s="3">
        <v>340</v>
      </c>
      <c r="F41" s="3">
        <v>2808000</v>
      </c>
      <c r="G41" s="3">
        <f t="shared" ref="G41:G44" si="4">F41/E41</f>
        <v>8258.823529411764</v>
      </c>
      <c r="H41" s="3">
        <v>196600</v>
      </c>
      <c r="I41" s="3">
        <v>30000</v>
      </c>
      <c r="J41" s="3">
        <f t="shared" si="2"/>
        <v>3034600</v>
      </c>
      <c r="K41" s="3">
        <f t="shared" si="3"/>
        <v>8925.2941176470595</v>
      </c>
      <c r="L41" s="3" t="e">
        <f>J41/D41</f>
        <v>#DIV/0!</v>
      </c>
      <c r="M41" s="3"/>
    </row>
    <row r="42" spans="4:13" x14ac:dyDescent="0.25">
      <c r="D42" s="3"/>
      <c r="E42" s="3"/>
      <c r="F42" s="3"/>
      <c r="G42" s="3" t="e">
        <f t="shared" si="4"/>
        <v>#DIV/0!</v>
      </c>
      <c r="H42" s="3">
        <v>726000</v>
      </c>
      <c r="I42" s="3">
        <v>30000</v>
      </c>
      <c r="J42" s="3">
        <f t="shared" si="2"/>
        <v>756000</v>
      </c>
      <c r="K42" s="3" t="e">
        <f t="shared" si="3"/>
        <v>#DIV/0!</v>
      </c>
      <c r="L42" s="3"/>
      <c r="M42" s="3"/>
    </row>
    <row r="43" spans="4:13" x14ac:dyDescent="0.25">
      <c r="G43" s="3" t="e">
        <f t="shared" si="4"/>
        <v>#DIV/0!</v>
      </c>
      <c r="H43">
        <v>1200000</v>
      </c>
      <c r="I43" s="3">
        <v>30000</v>
      </c>
      <c r="J43" s="3">
        <f t="shared" si="2"/>
        <v>1230000</v>
      </c>
      <c r="K43" s="3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3">
        <v>30000</v>
      </c>
      <c r="J44" s="3">
        <f t="shared" si="2"/>
        <v>930000</v>
      </c>
      <c r="K44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2024-03-15T10:12:51Z</dcterms:modified>
</cp:coreProperties>
</file>