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MORGHA SANDEEP KISAN - Janseva\"/>
    </mc:Choice>
  </mc:AlternateContent>
  <xr:revisionPtr revIDLastSave="0" documentId="13_ncr:1_{38DCF863-89CC-4A72-8A3E-0DDFC06D209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<sst xmlns="http://schemas.openxmlformats.org/spreadsheetml/2006/main" count="51" uniqueCount="44">
  <si>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</si>
  <si>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</si>
  <si>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</si>
  <si>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</si>
  <si>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</si>
  <si>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</si>
  <si>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</si>
  <si>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</si>
  <si>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</si>
  <si>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</si>
  <si>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</si>
  <si>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</si>
  <si>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</si>
  <si>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</si>
  <si>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</si>
  <si>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</si>
  <si>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</si>
  <si>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</si>
  <si>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</si>
  <si>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</si>
  <si>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</si>
  <si>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</si>
  <si>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</si>
  <si>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</si>
  <si>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</si>
  <si>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</si>
  <si>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</si>
  <si>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</si>
  <si>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</si>
  <si>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</si>
  <si>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</si>
  <si>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</si>
  <si>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</si>
  <si>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</si>
  <si>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</si>
  <si>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</si>
  <si>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</si>
  <si>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</si>
  <si>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Agree BUA</t>
  </si>
  <si>
    <t>rate on BUA</t>
  </si>
  <si>
    <t>Janaseva Sahakari Bank ( Borivli (West) Branch - MORGHA SANDEEP KISAN</t>
  </si>
  <si>
    <t>Same Bldg</t>
  </si>
  <si>
    <t>No Depreciation for Janseva Bank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</si>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</sst>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2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67790</xdr:colOff>
      <xdr:row>50</xdr:row>
      <xdr:rowOff>163213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A969D0-8E26-499A-A05B-3C3929447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992590" cy="92310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9525</xdr:rowOff>
    </xdr:from>
    <xdr:to>
      <xdr:col>30</xdr:col>
      <xdr:colOff>221602</xdr:colOff>
      <xdr:row>45</xdr:row>
      <xdr:rowOff>1195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DE0B84-73C4-474A-BCCA-4B82D2A23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9525"/>
          <a:ext cx="18109552" cy="85641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0</xdr:row>
      <xdr:rowOff>0</xdr:rowOff>
    </xdr:from>
    <xdr:to>
      <xdr:col>32</xdr:col>
      <xdr:colOff>50134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B0EAE7-51BE-4114-9B99-AD1C804A1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" y="0"/>
          <a:ext cx="17976184" cy="822122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123825</xdr:colOff>
      <xdr:row>35</xdr:row>
      <xdr:rowOff>151203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859774-2F18-46DD-BAB7-0277B3D71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535025" cy="66282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450205</xdr:colOff>
      <xdr:row>44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CE7820-0F1F-4329-A286-3431EEC5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28605" cy="7335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411589</xdr:colOff>
      <xdr:row>44</xdr:row>
      <xdr:rowOff>172617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A0FA0F-8944-42B2-B046-13C2CD146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32389" cy="83641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212047</xdr:colOff>
      <xdr:row>47</xdr:row>
      <xdr:rowOff>144071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FAD251-687C-4074-A834-7A554E97B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90447" cy="8573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545468</xdr:colOff>
      <xdr:row>40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99A25-A81B-4134-8C33-BFBF3604A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23868" cy="6344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36</xdr:col>
      <xdr:colOff>2553</xdr:colOff>
      <xdr:row>35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F1D6EB-FD76-4560-808B-83FB112C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90553" cy="67446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535942</xdr:colOff>
      <xdr:row>33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D49680-D63B-45E3-9A38-6D3F77DD6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14342" cy="62397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583574</xdr:colOff>
      <xdr:row>35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67334A-9089-4E50-BA9D-528BFD6F1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61974" cy="64874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459731</xdr:colOff>
      <xdr:row>34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232495-10B4-4749-B383-64D712A2E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38131" cy="6468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W43" sqref="W4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655.83333333333337</v>
      </c>
      <c r="C3" s="4">
        <f>B3*1.2</f>
        <v>787</v>
      </c>
      <c r="D3" s="4">
        <f t="shared" ref="D3:D14" si="2">C3*1.2</f>
        <v>944.4</v>
      </c>
      <c r="E3" s="5">
        <f t="shared" ref="E3:E14" si="3">R3</f>
        <v>6555000</v>
      </c>
      <c r="F3" s="9">
        <f t="shared" ref="F3:F14" si="4">ROUND((E3/B3),0)</f>
        <v>9995</v>
      </c>
      <c r="G3" s="9">
        <f t="shared" ref="G3:G14" si="5">ROUND((E3/C3),0)</f>
        <v>8329</v>
      </c>
      <c r="H3" s="9">
        <f t="shared" ref="H3:H14" si="6">ROUND((E3/D3),0)</f>
        <v>6941</v>
      </c>
      <c r="I3" s="4" t="e">
        <f>#REF!</f>
        <v>#REF!</v>
      </c>
      <c r="J3" s="4">
        <f t="shared" ref="J3:J14" si="7">S3</f>
        <v>0</v>
      </c>
      <c r="O3">
        <v>0</v>
      </c>
      <c r="P3">
        <v>787</v>
      </c>
      <c r="Q3">
        <f t="shared" ref="P3:Q14" si="8">P3/1.2</f>
        <v>655.83333333333337</v>
      </c>
      <c r="R3" s="2">
        <v>6555000</v>
      </c>
    </row>
    <row r="4" spans="1:20" s="44" customFormat="1" x14ac:dyDescent="0.25">
      <c r="A4" s="42">
        <f t="shared" ref="A4:A9" si="9">N4</f>
        <v>0</v>
      </c>
      <c r="B4" s="42">
        <f t="shared" ref="B4:B9" si="10">Q4</f>
        <v>220</v>
      </c>
      <c r="C4" s="42">
        <f t="shared" ref="C4:C9" si="11">B4*1.2</f>
        <v>264</v>
      </c>
      <c r="D4" s="42">
        <f t="shared" ref="D4:D9" si="12">C4*1.2</f>
        <v>316.8</v>
      </c>
      <c r="E4" s="43">
        <f t="shared" ref="E4:E9" si="13">R4</f>
        <v>2500000</v>
      </c>
      <c r="F4" s="42">
        <f t="shared" ref="F4:F9" si="14">ROUND((E4/B4),0)</f>
        <v>11364</v>
      </c>
      <c r="G4" s="42">
        <f t="shared" ref="G4:G9" si="15">ROUND((E4/C4),0)</f>
        <v>9470</v>
      </c>
      <c r="H4" s="42">
        <f t="shared" ref="H4:H9" si="16">ROUND((E4/D4),0)</f>
        <v>7891</v>
      </c>
      <c r="I4" s="42" t="e">
        <f>#REF!</f>
        <v>#REF!</v>
      </c>
      <c r="J4" s="42" t="str">
        <f t="shared" ref="J4:J9" si="17">S4</f>
        <v>Same Bldg</v>
      </c>
      <c r="O4" s="44">
        <v>0</v>
      </c>
      <c r="P4" s="44">
        <v>264</v>
      </c>
      <c r="Q4" s="44">
        <f t="shared" ref="Q4:Q9" si="18">P4/1.2</f>
        <v>220</v>
      </c>
      <c r="R4" s="45">
        <v>2500000</v>
      </c>
      <c r="S4" s="44" t="s">
        <v>41</v>
      </c>
    </row>
    <row r="5" spans="1:20" x14ac:dyDescent="0.25">
      <c r="A5" s="4">
        <f t="shared" si="9"/>
        <v>0</v>
      </c>
      <c r="B5" s="4">
        <f t="shared" si="10"/>
        <v>496</v>
      </c>
      <c r="C5" s="4">
        <f t="shared" si="11"/>
        <v>595.19999999999993</v>
      </c>
      <c r="D5" s="4">
        <f t="shared" si="12"/>
        <v>714.2399999999999</v>
      </c>
      <c r="E5" s="5">
        <f t="shared" si="13"/>
        <v>4900000</v>
      </c>
      <c r="F5" s="9">
        <f t="shared" si="14"/>
        <v>9879</v>
      </c>
      <c r="G5" s="9">
        <f t="shared" si="15"/>
        <v>8233</v>
      </c>
      <c r="H5" s="9">
        <f t="shared" si="16"/>
        <v>6860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v>496</v>
      </c>
      <c r="R5" s="2">
        <v>4900000</v>
      </c>
    </row>
    <row r="6" spans="1:20" s="44" customFormat="1" x14ac:dyDescent="0.25">
      <c r="A6" s="42">
        <f t="shared" si="9"/>
        <v>0</v>
      </c>
      <c r="B6" s="42">
        <f t="shared" si="10"/>
        <v>234.16666666666669</v>
      </c>
      <c r="C6" s="42">
        <f t="shared" si="11"/>
        <v>281</v>
      </c>
      <c r="D6" s="42">
        <f t="shared" si="12"/>
        <v>337.2</v>
      </c>
      <c r="E6" s="43">
        <f t="shared" si="13"/>
        <v>3000000</v>
      </c>
      <c r="F6" s="42">
        <f t="shared" si="14"/>
        <v>12811</v>
      </c>
      <c r="G6" s="42">
        <f t="shared" si="15"/>
        <v>10676</v>
      </c>
      <c r="H6" s="42">
        <f t="shared" si="16"/>
        <v>8897</v>
      </c>
      <c r="I6" s="42" t="e">
        <f>#REF!</f>
        <v>#REF!</v>
      </c>
      <c r="J6" s="42">
        <f t="shared" si="17"/>
        <v>0</v>
      </c>
      <c r="O6" s="44">
        <v>0</v>
      </c>
      <c r="P6" s="44">
        <v>281</v>
      </c>
      <c r="Q6" s="44">
        <f t="shared" si="18"/>
        <v>234.16666666666669</v>
      </c>
      <c r="R6" s="45">
        <v>3000000</v>
      </c>
    </row>
    <row r="7" spans="1:20" x14ac:dyDescent="0.25">
      <c r="A7" s="4">
        <f t="shared" si="9"/>
        <v>0</v>
      </c>
      <c r="B7" s="4">
        <f t="shared" si="10"/>
        <v>220</v>
      </c>
      <c r="C7" s="4">
        <f t="shared" si="11"/>
        <v>264</v>
      </c>
      <c r="D7" s="4">
        <f t="shared" si="12"/>
        <v>316.8</v>
      </c>
      <c r="E7" s="5">
        <f t="shared" si="13"/>
        <v>2500000</v>
      </c>
      <c r="F7" s="9">
        <f t="shared" si="14"/>
        <v>11364</v>
      </c>
      <c r="G7" s="9">
        <f t="shared" si="15"/>
        <v>9470</v>
      </c>
      <c r="H7" s="9">
        <f t="shared" si="16"/>
        <v>7891</v>
      </c>
      <c r="I7" s="4" t="e">
        <f>#REF!</f>
        <v>#REF!</v>
      </c>
      <c r="J7" s="4">
        <f t="shared" si="17"/>
        <v>0</v>
      </c>
      <c r="O7">
        <v>0</v>
      </c>
      <c r="P7">
        <v>264</v>
      </c>
      <c r="Q7">
        <f t="shared" si="18"/>
        <v>220</v>
      </c>
      <c r="R7" s="2">
        <v>2500000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2">N16</f>
        <v>0</v>
      </c>
      <c r="B16" s="4">
        <f t="shared" ref="B16:B28" si="33">Q16</f>
        <v>833.33333333333337</v>
      </c>
      <c r="C16" s="4">
        <f>B16*1.2</f>
        <v>1000</v>
      </c>
      <c r="D16" s="4">
        <f t="shared" ref="D16:D28" si="34">C16*1.2</f>
        <v>1200</v>
      </c>
      <c r="E16" s="5">
        <f t="shared" ref="E16:E28" si="35">R16</f>
        <v>6500000</v>
      </c>
      <c r="F16" s="9">
        <f t="shared" ref="F16:F28" si="36">ROUND((E16/B16),0)</f>
        <v>7800</v>
      </c>
      <c r="G16" s="9">
        <f t="shared" ref="G16:G28" si="37">ROUND((E16/C16),0)</f>
        <v>6500</v>
      </c>
      <c r="H16" s="9">
        <f t="shared" ref="H16:H28" si="38">ROUND((E16/D16),0)</f>
        <v>5417</v>
      </c>
      <c r="I16" s="4" t="e">
        <f>#REF!</f>
        <v>#REF!</v>
      </c>
      <c r="J16" s="4">
        <f t="shared" ref="J16:J28" si="39">S16</f>
        <v>0</v>
      </c>
      <c r="O16">
        <v>0</v>
      </c>
      <c r="P16">
        <v>1000</v>
      </c>
      <c r="Q16">
        <f t="shared" ref="P16:Q28" si="40">P16/1.2</f>
        <v>833.33333333333337</v>
      </c>
      <c r="R16" s="2">
        <v>6500000</v>
      </c>
    </row>
    <row r="17" spans="1:24" x14ac:dyDescent="0.25">
      <c r="A17" s="4">
        <f t="shared" si="32"/>
        <v>0</v>
      </c>
      <c r="B17" s="4">
        <f t="shared" si="33"/>
        <v>316.66666666666669</v>
      </c>
      <c r="C17" s="4">
        <f t="shared" ref="C17:C28" si="41">B17*1.2</f>
        <v>380</v>
      </c>
      <c r="D17" s="4">
        <f t="shared" si="34"/>
        <v>456</v>
      </c>
      <c r="E17" s="5">
        <f t="shared" si="35"/>
        <v>6500000</v>
      </c>
      <c r="F17" s="9">
        <f t="shared" si="36"/>
        <v>20526</v>
      </c>
      <c r="G17" s="9">
        <f t="shared" si="37"/>
        <v>17105</v>
      </c>
      <c r="H17" s="9">
        <f t="shared" si="38"/>
        <v>14254</v>
      </c>
      <c r="I17" s="4" t="e">
        <f>#REF!</f>
        <v>#REF!</v>
      </c>
      <c r="J17" s="4">
        <f t="shared" si="39"/>
        <v>0</v>
      </c>
      <c r="O17">
        <v>0</v>
      </c>
      <c r="P17">
        <v>380</v>
      </c>
      <c r="Q17">
        <f t="shared" si="40"/>
        <v>316.66666666666669</v>
      </c>
      <c r="R17" s="2">
        <v>6500000</v>
      </c>
    </row>
    <row r="18" spans="1:24" x14ac:dyDescent="0.25">
      <c r="A18" s="4">
        <f t="shared" si="32"/>
        <v>0</v>
      </c>
      <c r="B18" s="4">
        <f t="shared" si="33"/>
        <v>469</v>
      </c>
      <c r="C18" s="4">
        <f t="shared" si="41"/>
        <v>562.79999999999995</v>
      </c>
      <c r="D18" s="4">
        <f t="shared" si="34"/>
        <v>675.3599999999999</v>
      </c>
      <c r="E18" s="5">
        <f t="shared" si="35"/>
        <v>4600000</v>
      </c>
      <c r="F18" s="9">
        <f t="shared" si="36"/>
        <v>9808</v>
      </c>
      <c r="G18" s="9">
        <f t="shared" si="37"/>
        <v>8173</v>
      </c>
      <c r="H18" s="9">
        <f t="shared" si="38"/>
        <v>6811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469</v>
      </c>
      <c r="R18" s="2">
        <v>4600000</v>
      </c>
    </row>
    <row r="19" spans="1:24" x14ac:dyDescent="0.25">
      <c r="A19" s="4">
        <f t="shared" si="32"/>
        <v>0</v>
      </c>
      <c r="B19" s="4">
        <f t="shared" si="33"/>
        <v>450</v>
      </c>
      <c r="C19" s="4">
        <f t="shared" si="41"/>
        <v>540</v>
      </c>
      <c r="D19" s="4">
        <f t="shared" si="34"/>
        <v>648</v>
      </c>
      <c r="E19" s="5">
        <f t="shared" si="35"/>
        <v>5200000</v>
      </c>
      <c r="F19" s="9">
        <f t="shared" si="36"/>
        <v>11556</v>
      </c>
      <c r="G19" s="9">
        <f t="shared" si="37"/>
        <v>9630</v>
      </c>
      <c r="H19" s="9">
        <f t="shared" si="38"/>
        <v>8025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450</v>
      </c>
      <c r="R19" s="2">
        <v>5200000</v>
      </c>
    </row>
    <row r="20" spans="1:24" x14ac:dyDescent="0.25">
      <c r="A20" s="4">
        <f t="shared" si="32"/>
        <v>0</v>
      </c>
      <c r="B20" s="4">
        <f t="shared" si="33"/>
        <v>320</v>
      </c>
      <c r="C20" s="4">
        <f t="shared" si="41"/>
        <v>384</v>
      </c>
      <c r="D20" s="4">
        <f t="shared" si="34"/>
        <v>460.79999999999995</v>
      </c>
      <c r="E20" s="5">
        <f t="shared" si="35"/>
        <v>3600000</v>
      </c>
      <c r="F20" s="9">
        <f t="shared" si="36"/>
        <v>11250</v>
      </c>
      <c r="G20" s="9">
        <f t="shared" si="37"/>
        <v>9375</v>
      </c>
      <c r="H20" s="9">
        <f t="shared" si="38"/>
        <v>7813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320</v>
      </c>
      <c r="R20" s="2">
        <v>3600000</v>
      </c>
    </row>
    <row r="21" spans="1:24" s="44" customFormat="1" x14ac:dyDescent="0.25">
      <c r="A21" s="42">
        <f t="shared" si="32"/>
        <v>0</v>
      </c>
      <c r="B21" s="42">
        <f t="shared" si="33"/>
        <v>470</v>
      </c>
      <c r="C21" s="42">
        <f t="shared" si="41"/>
        <v>564</v>
      </c>
      <c r="D21" s="42">
        <f t="shared" si="34"/>
        <v>676.8</v>
      </c>
      <c r="E21" s="43">
        <f t="shared" si="35"/>
        <v>6800000</v>
      </c>
      <c r="F21" s="42">
        <f t="shared" si="36"/>
        <v>14468</v>
      </c>
      <c r="G21" s="42">
        <f t="shared" si="37"/>
        <v>12057</v>
      </c>
      <c r="H21" s="42">
        <f t="shared" si="38"/>
        <v>10047</v>
      </c>
      <c r="I21" s="42" t="e">
        <f>#REF!</f>
        <v>#REF!</v>
      </c>
      <c r="J21" s="42">
        <f t="shared" si="39"/>
        <v>0</v>
      </c>
      <c r="O21" s="44">
        <v>0</v>
      </c>
      <c r="P21" s="44">
        <f t="shared" si="40"/>
        <v>0</v>
      </c>
      <c r="Q21" s="44">
        <v>470</v>
      </c>
      <c r="R21" s="45">
        <v>6800000</v>
      </c>
    </row>
    <row r="22" spans="1:24" s="44" customFormat="1" x14ac:dyDescent="0.25">
      <c r="A22" s="42">
        <f t="shared" ref="A22:A24" si="42">N22</f>
        <v>0</v>
      </c>
      <c r="B22" s="42">
        <f t="shared" ref="B22:B24" si="43">Q22</f>
        <v>333.33333333333337</v>
      </c>
      <c r="C22" s="42">
        <f t="shared" ref="C22:C24" si="44">B22*1.2</f>
        <v>400.00000000000006</v>
      </c>
      <c r="D22" s="42">
        <f t="shared" ref="D22:D24" si="45">C22*1.2</f>
        <v>480.00000000000006</v>
      </c>
      <c r="E22" s="43">
        <f t="shared" ref="E22:E24" si="46">R22</f>
        <v>4900000</v>
      </c>
      <c r="F22" s="42">
        <f t="shared" ref="F22:F24" si="47">ROUND((E22/B22),0)</f>
        <v>14700</v>
      </c>
      <c r="G22" s="42">
        <f t="shared" ref="G22:G24" si="48">ROUND((E22/C22),0)</f>
        <v>12250</v>
      </c>
      <c r="H22" s="42">
        <f t="shared" ref="H22:H24" si="49">ROUND((E22/D22),0)</f>
        <v>10208</v>
      </c>
      <c r="I22" s="42" t="e">
        <f>#REF!</f>
        <v>#REF!</v>
      </c>
      <c r="J22" s="42">
        <f t="shared" ref="J22:J24" si="50">S22</f>
        <v>0</v>
      </c>
      <c r="O22" s="44">
        <v>0</v>
      </c>
      <c r="P22" s="44">
        <v>400</v>
      </c>
      <c r="Q22" s="44">
        <f t="shared" ref="Q22:Q24" si="51">P22/1.2</f>
        <v>333.33333333333337</v>
      </c>
      <c r="R22" s="45">
        <v>4900000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f t="shared" si="51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20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8000</v>
      </c>
      <c r="X31" s="22"/>
    </row>
    <row r="32" spans="1:24" ht="15.75" x14ac:dyDescent="0.25">
      <c r="C32" t="s">
        <v>38</v>
      </c>
      <c r="D32">
        <v>416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47</v>
      </c>
      <c r="X34" s="24">
        <v>2011</v>
      </c>
      <c r="Y34" t="s">
        <v>43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7" t="s">
        <v>40</v>
      </c>
      <c r="Q36" s="47"/>
      <c r="R36" s="47"/>
      <c r="S36" s="47"/>
      <c r="T36" s="48"/>
      <c r="U36" s="21" t="s">
        <v>20</v>
      </c>
      <c r="V36" s="23"/>
      <c r="W36" s="24">
        <f>90*W33/W35</f>
        <v>19.5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8000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v>10500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416</v>
      </c>
      <c r="X44" s="24"/>
    </row>
    <row r="45" spans="15:25" ht="15.75" x14ac:dyDescent="0.25">
      <c r="P45" s="13" t="s">
        <v>30</v>
      </c>
      <c r="Q45" s="49" t="s">
        <v>42</v>
      </c>
      <c r="R45" s="49"/>
      <c r="S45" s="49"/>
      <c r="T45" s="11"/>
      <c r="U45" s="17" t="s">
        <v>24</v>
      </c>
      <c r="V45" s="31"/>
      <c r="W45" s="32">
        <f>W42*W44+X46</f>
        <v>4368000</v>
      </c>
      <c r="X45" s="33"/>
    </row>
    <row r="46" spans="15:25" ht="15.75" x14ac:dyDescent="0.25">
      <c r="Q46" s="49"/>
      <c r="R46" s="49"/>
      <c r="S46" s="49"/>
      <c r="T46" s="10"/>
      <c r="U46" s="17" t="s">
        <v>25</v>
      </c>
      <c r="V46" s="23"/>
      <c r="W46" s="34">
        <f>W45*0.9</f>
        <v>3931200</v>
      </c>
      <c r="X46" s="35"/>
    </row>
    <row r="47" spans="15:25" ht="15.75" x14ac:dyDescent="0.25">
      <c r="Q47" s="49"/>
      <c r="R47" s="49"/>
      <c r="S47" s="49"/>
      <c r="T47" s="10"/>
      <c r="U47" s="17" t="s">
        <v>26</v>
      </c>
      <c r="V47" s="23"/>
      <c r="W47" s="34">
        <f>W45*0.8</f>
        <v>3494400</v>
      </c>
      <c r="X47" s="34"/>
    </row>
    <row r="48" spans="15:25" ht="15.75" x14ac:dyDescent="0.25">
      <c r="O48" s="10"/>
      <c r="P48" s="10"/>
      <c r="Q48" s="49"/>
      <c r="R48" s="49"/>
      <c r="S48" s="49"/>
      <c r="T48" s="10"/>
      <c r="U48" s="17"/>
      <c r="V48" s="23"/>
      <c r="W48" s="41"/>
      <c r="X48" s="24"/>
    </row>
    <row r="49" spans="21:24" ht="15.75" x14ac:dyDescent="0.25">
      <c r="U49" s="37" t="s">
        <v>27</v>
      </c>
      <c r="V49" s="38"/>
      <c r="W49" s="39">
        <f>W30*W44</f>
        <v>1040000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9100</v>
      </c>
      <c r="X51" s="34"/>
    </row>
  </sheetData>
  <mergeCells count="4">
    <mergeCell ref="A15:R15"/>
    <mergeCell ref="A2:R2"/>
    <mergeCell ref="P36:T36"/>
    <mergeCell ref="Q45:S4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46"/>
  <sheetViews>
    <sheetView topLeftCell="A16" workbookViewId="0">
      <selection activeCell="A2" sqref="A2"/>
    </sheetView>
  </sheetViews>
  <sheetFormatPr defaultRowHeight="15" x14ac:dyDescent="0.25"/>
  <sheetData>
    <row r="46" ht="5.2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2024-03-16T07:02:24Z</dcterms:modified>
</cp:coreProperties>
</file>