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91705FEA-3BCE-4719-BF51-0CD6BFCC669B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  <c r="C26" i="1"/>
  <c r="C25" i="1"/>
  <c r="F20" i="1"/>
  <c r="F18" i="1"/>
  <c r="G8" i="1"/>
  <c r="G7" i="1"/>
  <c r="E19" i="1"/>
  <c r="A33" i="1"/>
  <c r="F6" i="1"/>
  <c r="J26" i="1"/>
  <c r="J25" i="1"/>
  <c r="F9" i="1"/>
  <c r="F13" i="1" s="1"/>
  <c r="B18" i="1"/>
  <c r="H34" i="1"/>
  <c r="C38" i="1"/>
  <c r="F35" i="1"/>
  <c r="F39" i="1"/>
  <c r="G39" i="1" s="1"/>
  <c r="C39" i="1"/>
  <c r="F38" i="1"/>
  <c r="C37" i="1"/>
  <c r="C36" i="1"/>
  <c r="F36" i="1"/>
  <c r="G36" i="1" s="1"/>
  <c r="B10" i="1"/>
  <c r="B11" i="1" s="1"/>
  <c r="B8" i="1"/>
  <c r="B6" i="1"/>
  <c r="B5" i="1"/>
  <c r="B14" i="1" s="1"/>
  <c r="F10" i="1" l="1"/>
  <c r="F11" i="1"/>
  <c r="G35" i="1"/>
  <c r="G38" i="1"/>
  <c r="B12" i="1"/>
  <c r="B13" i="1" s="1"/>
  <c r="C35" i="1"/>
  <c r="C34" i="1"/>
  <c r="C33" i="1"/>
  <c r="B15" i="1" l="1"/>
  <c r="B17" i="1" s="1"/>
  <c r="I29" i="1"/>
  <c r="B19" i="1" l="1"/>
  <c r="I28" i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4" i="1" s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<sst xmlns="http://schemas.openxmlformats.org/spreadsheetml/2006/main" count="34" uniqueCount="29">
  <si>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</si>
  <si>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</si>
  <si>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</si>
  <si>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</si>
  <si>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</si>
  <si>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</si>
  <si>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</si>
  <si>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</si>
  <si>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</si>
  <si>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</si>
  <si>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</si>
  <si>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</si>
  <si>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</si>
  <si>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</si>
  <si>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</si>
  <si>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</si>
  <si>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</si>
  <si>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</si>
  <si>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</si>
  <si>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</si>
  <si>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</si>
  <si>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</si>
  <si>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</si>
  <si>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</si>
  <si>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Rate</t>
  </si>
  <si>
    <t>Fair Market Value</t>
  </si>
  <si>
    <t>RV</t>
  </si>
  <si>
    <t>DV</t>
  </si>
  <si>
    <t>Measurement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</si>
</sst>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0" fontId="15" fillId="2" borderId="0" xfId="0" applyFont="1" applyFill="1"/>
    <xf numFmtId="0" fontId="0" fillId="3" borderId="0" xfId="0" applyFill="1"/>
    <xf numFmtId="0" fontId="15" fillId="3" borderId="0" xfId="0" applyFont="1" applyFill="1"/>
    <xf numFmtId="0" fontId="15" fillId="4" borderId="1" xfId="0" applyFont="1" applyFill="1" applyBorder="1"/>
    <xf numFmtId="43" fontId="15" fillId="4" borderId="1" xfId="0" applyNumberFormat="1" applyFont="1" applyFill="1" applyBorder="1"/>
    <xf numFmtId="0" fontId="16" fillId="4" borderId="1" xfId="0" applyFont="1" applyFill="1" applyBorder="1" applyAlignment="1">
      <alignment vertical="top"/>
    </xf>
    <xf numFmtId="43" fontId="16" fillId="4" borderId="1" xfId="1" applyFont="1" applyFill="1" applyBorder="1" applyAlignment="1">
      <alignment vertical="top"/>
    </xf>
    <xf numFmtId="43" fontId="16" fillId="4" borderId="1" xfId="0" applyNumberFormat="1" applyFont="1" applyFill="1" applyBorder="1" applyAlignment="1">
      <alignment vertical="top"/>
    </xf>
    <xf numFmtId="0" fontId="2" fillId="4" borderId="0" xfId="0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430642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6D20A-FACD-4333-AA67-FE4251A13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51442" cy="86594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97475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08A269-54C0-4160-90B2-B2757DEB6F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47075" cy="88404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448248</xdr:colOff>
      <xdr:row>31</xdr:row>
      <xdr:rowOff>143719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2D46F6B-96BC-468D-A630-6B6497AFA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105848" cy="6049219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</xdr:row>
      <xdr:rowOff>0</xdr:rowOff>
    </xdr:from>
    <xdr:to>
      <xdr:col>34</xdr:col>
      <xdr:colOff>97475</xdr:colOff>
      <xdr:row>43</xdr:row>
      <xdr:rowOff>29696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2F764A-F6AF-428A-997A-FB33252D5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6800" y="190500"/>
          <a:ext cx="15947075" cy="80306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267248</xdr:colOff>
      <xdr:row>29</xdr:row>
      <xdr:rowOff>57929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8E8C13-EA36-4E85-B8CF-E03BE16A9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924848" cy="55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zoomScaleNormal="100" workbookViewId="0">
      <selection activeCell="F13" sqref="F13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12000</v>
      </c>
      <c r="C3" s="17"/>
      <c r="D3" s="10"/>
      <c r="E3">
        <v>2006</v>
      </c>
      <c r="F3" s="3">
        <v>2024</v>
      </c>
      <c r="G3" s="4">
        <f>F3-E3</f>
        <v>18</v>
      </c>
      <c r="L3" s="3"/>
      <c r="M3" s="4"/>
    </row>
    <row r="4" spans="1:17" ht="33" x14ac:dyDescent="0.3">
      <c r="A4" s="18" t="s">
        <v>1</v>
      </c>
      <c r="B4" s="28">
        <v>2500</v>
      </c>
      <c r="C4" s="17"/>
      <c r="D4" s="10"/>
      <c r="E4" s="39"/>
      <c r="F4" s="3"/>
      <c r="G4" s="4"/>
      <c r="H4" s="27"/>
      <c r="K4" s="34"/>
      <c r="L4" s="3"/>
      <c r="M4" s="4"/>
    </row>
    <row r="5" spans="1:17" ht="16.5" x14ac:dyDescent="0.3">
      <c r="A5" s="16" t="s">
        <v>2</v>
      </c>
      <c r="B5" s="28">
        <f>B3-B4</f>
        <v>9500</v>
      </c>
      <c r="C5" s="17"/>
      <c r="D5" s="10"/>
      <c r="E5" s="53" t="s">
        <v>22</v>
      </c>
      <c r="F5" s="53" t="s">
        <v>23</v>
      </c>
      <c r="G5" s="14"/>
      <c r="H5" s="8"/>
      <c r="I5" s="8"/>
      <c r="M5" s="43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2500</v>
      </c>
      <c r="C6" s="17"/>
      <c r="D6" s="10"/>
      <c r="E6" s="54"/>
      <c r="F6" s="54">
        <f>39*10.764</f>
        <v>419.79599999999999</v>
      </c>
      <c r="G6" s="14"/>
      <c r="H6" s="10"/>
      <c r="I6" s="8"/>
      <c r="M6" s="43"/>
      <c r="N6" s="31"/>
      <c r="O6" s="31"/>
      <c r="P6" s="31"/>
      <c r="Q6" s="31"/>
    </row>
    <row r="7" spans="1:17" ht="16.5" x14ac:dyDescent="0.3">
      <c r="A7" s="16" t="s">
        <v>4</v>
      </c>
      <c r="B7" s="19">
        <v>18</v>
      </c>
      <c r="C7" s="20"/>
      <c r="D7" s="40"/>
      <c r="E7" s="55" t="s">
        <v>21</v>
      </c>
      <c r="F7" s="56">
        <v>420</v>
      </c>
      <c r="G7" s="5">
        <f>F7/1.2</f>
        <v>350</v>
      </c>
      <c r="H7" s="8"/>
      <c r="I7" s="8"/>
      <c r="M7" s="44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42</v>
      </c>
      <c r="C8" s="20"/>
      <c r="D8" s="40"/>
      <c r="E8" s="57" t="s">
        <v>24</v>
      </c>
      <c r="F8" s="57">
        <v>12000</v>
      </c>
      <c r="G8" s="5">
        <f>G7/10.764</f>
        <v>32.515793385358606</v>
      </c>
      <c r="H8" s="10"/>
      <c r="I8" s="10"/>
      <c r="M8" s="44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0"/>
      <c r="E9" s="57" t="s">
        <v>25</v>
      </c>
      <c r="F9" s="57">
        <f>F8*F7</f>
        <v>5040000</v>
      </c>
      <c r="G9" s="13"/>
      <c r="H9" s="8"/>
      <c r="I9" s="8"/>
      <c r="J9" s="33"/>
      <c r="M9" s="44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27</v>
      </c>
      <c r="C10" s="20"/>
      <c r="D10" s="40"/>
      <c r="E10" s="57" t="s">
        <v>26</v>
      </c>
      <c r="F10" s="57">
        <f>F9*0.9</f>
        <v>4536000</v>
      </c>
      <c r="G10" s="13"/>
      <c r="H10" s="31"/>
      <c r="I10" s="31"/>
      <c r="J10" s="33"/>
      <c r="K10" s="33"/>
      <c r="L10" s="30"/>
      <c r="M10" s="44"/>
      <c r="N10" s="31"/>
      <c r="O10" s="31"/>
      <c r="P10" s="31"/>
      <c r="Q10" s="31"/>
    </row>
    <row r="11" spans="1:17" ht="16.5" x14ac:dyDescent="0.3">
      <c r="A11" s="16"/>
      <c r="B11" s="29">
        <f>B10%</f>
        <v>0.27</v>
      </c>
      <c r="C11" s="36"/>
      <c r="D11" s="41"/>
      <c r="E11" s="57" t="s">
        <v>27</v>
      </c>
      <c r="F11" s="57">
        <f>F9*0.8</f>
        <v>4032000</v>
      </c>
      <c r="G11" s="13"/>
      <c r="H11" s="31"/>
      <c r="I11" s="31"/>
      <c r="J11" s="33"/>
      <c r="K11" s="33"/>
      <c r="L11" s="30"/>
      <c r="M11" s="45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675</v>
      </c>
      <c r="C12" s="21"/>
      <c r="D12" s="42"/>
      <c r="E12" s="57" t="s">
        <v>12</v>
      </c>
      <c r="F12" s="57">
        <f>F7*2600</f>
        <v>1092000</v>
      </c>
      <c r="G12" s="13"/>
      <c r="H12" s="31"/>
      <c r="I12" s="31"/>
      <c r="J12" s="33"/>
      <c r="K12" s="33"/>
      <c r="L12" s="30"/>
      <c r="M12" s="43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1825</v>
      </c>
      <c r="C13" s="21"/>
      <c r="D13" s="42"/>
      <c r="E13" s="57" t="s">
        <v>16</v>
      </c>
      <c r="F13" s="57">
        <f>F9*0.025/12</f>
        <v>10500</v>
      </c>
      <c r="G13" s="13"/>
      <c r="H13" s="49"/>
      <c r="I13" s="31"/>
      <c r="J13" s="33"/>
      <c r="K13" s="33"/>
      <c r="L13" s="30"/>
      <c r="M13" s="43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9500</v>
      </c>
      <c r="C14" s="17"/>
      <c r="D14" s="10"/>
      <c r="E14" s="6"/>
      <c r="G14" s="13"/>
      <c r="H14" s="31"/>
      <c r="I14" s="31"/>
      <c r="J14" s="33"/>
      <c r="K14" s="33"/>
      <c r="L14" s="30"/>
      <c r="M14" s="43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11325</v>
      </c>
      <c r="C15" s="17"/>
      <c r="D15" s="10"/>
      <c r="E15" s="6"/>
      <c r="G15" s="13"/>
      <c r="H15" s="33"/>
      <c r="I15" s="33"/>
      <c r="J15" s="33"/>
      <c r="K15" s="33"/>
      <c r="L15" s="30"/>
      <c r="M15" s="4"/>
    </row>
    <row r="16" spans="1:17" ht="16.5" x14ac:dyDescent="0.3">
      <c r="A16" s="16" t="s">
        <v>21</v>
      </c>
      <c r="B16" s="22">
        <v>420</v>
      </c>
      <c r="C16" s="37"/>
      <c r="D16" s="8"/>
      <c r="E16" s="5"/>
      <c r="F16" s="5"/>
      <c r="G16" s="5"/>
      <c r="H16" s="6"/>
      <c r="M16" s="32"/>
    </row>
    <row r="17" spans="1:14" ht="16.5" x14ac:dyDescent="0.3">
      <c r="A17" s="16" t="s">
        <v>11</v>
      </c>
      <c r="B17" s="23">
        <f>B15*B16</f>
        <v>4756500</v>
      </c>
      <c r="C17" s="23"/>
      <c r="D17" s="10"/>
      <c r="E17" s="5" t="s">
        <v>28</v>
      </c>
      <c r="F17" s="35"/>
      <c r="G17" s="5"/>
      <c r="H17" s="6"/>
      <c r="M17" s="5"/>
      <c r="N17" s="6"/>
    </row>
    <row r="18" spans="1:14" ht="16.5" x14ac:dyDescent="0.3">
      <c r="A18" s="16" t="s">
        <v>12</v>
      </c>
      <c r="B18" s="24">
        <f>1079*B4</f>
        <v>2697500</v>
      </c>
      <c r="C18" s="17"/>
      <c r="D18" s="10"/>
      <c r="E18" s="6">
        <v>375</v>
      </c>
      <c r="F18" s="5">
        <f>E18*1.25</f>
        <v>468.75</v>
      </c>
      <c r="H18" s="58"/>
    </row>
    <row r="19" spans="1:14" ht="16.5" x14ac:dyDescent="0.3">
      <c r="A19" s="19" t="s">
        <v>16</v>
      </c>
      <c r="B19" s="24">
        <f>B17*0.03/12</f>
        <v>11891.25</v>
      </c>
      <c r="C19" s="38"/>
      <c r="D19" s="10"/>
      <c r="E19" s="6">
        <f>E18*1.2</f>
        <v>450</v>
      </c>
      <c r="F19" s="5">
        <v>11000</v>
      </c>
    </row>
    <row r="20" spans="1:14" x14ac:dyDescent="0.25">
      <c r="B20" s="12"/>
      <c r="F20">
        <f>F19*F18</f>
        <v>5156250</v>
      </c>
    </row>
    <row r="21" spans="1:14" x14ac:dyDescent="0.25">
      <c r="B21" s="12"/>
      <c r="E21" s="6"/>
    </row>
    <row r="23" spans="1:14" x14ac:dyDescent="0.25">
      <c r="C23" t="s">
        <v>14</v>
      </c>
    </row>
    <row r="24" spans="1:14" x14ac:dyDescent="0.25">
      <c r="B24" s="9" t="s">
        <v>15</v>
      </c>
      <c r="C24" s="8" t="s">
        <v>20</v>
      </c>
      <c r="D24" s="8"/>
      <c r="E24" s="8" t="s">
        <v>11</v>
      </c>
      <c r="F24" s="8" t="s">
        <v>17</v>
      </c>
      <c r="G24" s="8" t="s">
        <v>18</v>
      </c>
      <c r="H24" s="8" t="s">
        <v>19</v>
      </c>
      <c r="I24" s="8"/>
    </row>
    <row r="25" spans="1:14" ht="17.25" x14ac:dyDescent="0.3">
      <c r="B25" s="9">
        <v>450</v>
      </c>
      <c r="C25" s="8">
        <f>B25*1.2</f>
        <v>540</v>
      </c>
      <c r="D25" s="8"/>
      <c r="E25" s="8">
        <v>7000000</v>
      </c>
      <c r="F25" s="10">
        <f t="shared" ref="F25:F31" si="0">E25/B25</f>
        <v>15555.555555555555</v>
      </c>
      <c r="G25" s="10">
        <f>E25/C25</f>
        <v>12962.962962962964</v>
      </c>
      <c r="H25" s="10" t="e">
        <f>E25/#REF!</f>
        <v>#REF!</v>
      </c>
      <c r="I25" s="8">
        <f>C25/B25</f>
        <v>1.2</v>
      </c>
      <c r="J25" s="15" t="e">
        <f>E25/D25</f>
        <v>#DIV/0!</v>
      </c>
    </row>
    <row r="26" spans="1:14" ht="17.25" x14ac:dyDescent="0.3">
      <c r="B26" s="9">
        <v>540</v>
      </c>
      <c r="C26" s="8">
        <f>B26*1.2</f>
        <v>648</v>
      </c>
      <c r="D26" s="8"/>
      <c r="E26" s="8">
        <v>7500000</v>
      </c>
      <c r="F26" s="10">
        <f t="shared" si="0"/>
        <v>13888.888888888889</v>
      </c>
      <c r="G26" s="10">
        <f>E26/C26</f>
        <v>11574.074074074075</v>
      </c>
      <c r="H26" s="10" t="e">
        <f>E26/#REF!</f>
        <v>#REF!</v>
      </c>
      <c r="I26" s="8">
        <f>C26/B26</f>
        <v>1.2</v>
      </c>
      <c r="J26" s="15" t="e">
        <f>E26/D26</f>
        <v>#DIV/0!</v>
      </c>
    </row>
    <row r="27" spans="1:14" x14ac:dyDescent="0.25">
      <c r="B27" s="9"/>
      <c r="C27" s="8">
        <v>500</v>
      </c>
      <c r="D27" s="8"/>
      <c r="E27" s="10">
        <v>5500000</v>
      </c>
      <c r="F27" s="10" t="e">
        <f t="shared" si="0"/>
        <v>#DIV/0!</v>
      </c>
      <c r="G27" s="10">
        <f t="shared" ref="G27:G31" si="1">E27/C27</f>
        <v>11000</v>
      </c>
      <c r="H27" s="10" t="e">
        <f>E27/#REF!</f>
        <v>#REF!</v>
      </c>
      <c r="I27" s="8"/>
    </row>
    <row r="28" spans="1:14" x14ac:dyDescent="0.25">
      <c r="B28" s="9"/>
      <c r="C28" s="8">
        <v>405</v>
      </c>
      <c r="D28" s="8"/>
      <c r="E28" s="10">
        <v>5500000</v>
      </c>
      <c r="F28" s="10" t="e">
        <f t="shared" si="0"/>
        <v>#DIV/0!</v>
      </c>
      <c r="G28" s="10">
        <f t="shared" si="1"/>
        <v>13580.246913580248</v>
      </c>
      <c r="H28" s="10" t="e">
        <f>E28/#REF!</f>
        <v>#REF!</v>
      </c>
      <c r="I28" s="8" t="e">
        <f>#REF!/B28</f>
        <v>#REF!</v>
      </c>
    </row>
    <row r="29" spans="1:14" x14ac:dyDescent="0.25">
      <c r="B29" s="9"/>
      <c r="C29" s="25"/>
      <c r="E29" s="26"/>
      <c r="F29" s="26" t="e">
        <f t="shared" si="0"/>
        <v>#DIV/0!</v>
      </c>
      <c r="G29" s="10" t="e">
        <f t="shared" si="1"/>
        <v>#DIV/0!</v>
      </c>
      <c r="H29" s="26" t="e">
        <f>E29/#REF!</f>
        <v>#REF!</v>
      </c>
      <c r="I29" s="8" t="e">
        <f>C29/B29</f>
        <v>#DIV/0!</v>
      </c>
    </row>
    <row r="30" spans="1:14" x14ac:dyDescent="0.25">
      <c r="E30" s="26"/>
      <c r="F30" s="26" t="e">
        <f t="shared" si="0"/>
        <v>#DIV/0!</v>
      </c>
      <c r="G30" s="26" t="e">
        <f t="shared" si="1"/>
        <v>#DIV/0!</v>
      </c>
      <c r="H30" s="26" t="e">
        <f>E30/#REF!</f>
        <v>#REF!</v>
      </c>
      <c r="I30" t="e">
        <f>#REF!/B30</f>
        <v>#REF!</v>
      </c>
    </row>
    <row r="31" spans="1:14" x14ac:dyDescent="0.25">
      <c r="E31" s="25"/>
      <c r="F31" s="26" t="e">
        <f t="shared" si="0"/>
        <v>#DIV/0!</v>
      </c>
      <c r="G31" s="26" t="e">
        <f t="shared" si="1"/>
        <v>#DIV/0!</v>
      </c>
      <c r="H31" s="26" t="e">
        <f>E31/#REF!</f>
        <v>#REF!</v>
      </c>
    </row>
    <row r="33" spans="1:8" x14ac:dyDescent="0.25">
      <c r="A33">
        <f>45.28*10.764</f>
        <v>487.39391999999998</v>
      </c>
      <c r="B33">
        <v>4900000</v>
      </c>
      <c r="C33">
        <f t="shared" ref="C33:C39" si="2">B33/A33</f>
        <v>10053.469686285787</v>
      </c>
      <c r="D33">
        <v>294000</v>
      </c>
      <c r="E33">
        <v>30000</v>
      </c>
      <c r="F33">
        <f>E33+D33+B33</f>
        <v>5224000</v>
      </c>
      <c r="G33">
        <f>F33/A33</f>
        <v>10718.229722685093</v>
      </c>
      <c r="H33" s="6"/>
    </row>
    <row r="34" spans="1:8" x14ac:dyDescent="0.25">
      <c r="A34">
        <v>412</v>
      </c>
      <c r="B34">
        <v>3280000</v>
      </c>
      <c r="C34" s="51">
        <f t="shared" si="2"/>
        <v>7961.1650485436894</v>
      </c>
      <c r="E34">
        <v>30000</v>
      </c>
      <c r="F34">
        <f>E34+D34+B34</f>
        <v>3310000</v>
      </c>
      <c r="G34">
        <f>F34/A34</f>
        <v>8033.980582524272</v>
      </c>
      <c r="H34" s="6">
        <f>A34/1.1</f>
        <v>374.5454545454545</v>
      </c>
    </row>
    <row r="35" spans="1:8" x14ac:dyDescent="0.25">
      <c r="B35" s="51"/>
      <c r="C35" s="51" t="e">
        <f t="shared" si="2"/>
        <v>#DIV/0!</v>
      </c>
      <c r="E35">
        <v>30000</v>
      </c>
      <c r="F35">
        <f>E35+D35+B35</f>
        <v>30000</v>
      </c>
      <c r="G35" t="e">
        <f>F35/A35</f>
        <v>#DIV/0!</v>
      </c>
    </row>
    <row r="36" spans="1:8" ht="15.75" x14ac:dyDescent="0.25">
      <c r="A36" s="52"/>
      <c r="B36" s="51"/>
      <c r="C36" s="51" t="e">
        <f t="shared" si="2"/>
        <v>#DIV/0!</v>
      </c>
      <c r="D36" s="48"/>
      <c r="E36" s="48">
        <v>30000</v>
      </c>
      <c r="F36" s="48">
        <f>E36+D36+B36</f>
        <v>30000</v>
      </c>
      <c r="G36" s="48" t="e">
        <f>F36/A36</f>
        <v>#DIV/0!</v>
      </c>
    </row>
    <row r="37" spans="1:8" ht="15.75" x14ac:dyDescent="0.25">
      <c r="A37" s="52"/>
      <c r="B37" s="51"/>
      <c r="C37" s="51" t="e">
        <f t="shared" si="2"/>
        <v>#DIV/0!</v>
      </c>
    </row>
    <row r="38" spans="1:8" ht="15.75" x14ac:dyDescent="0.25">
      <c r="A38" s="50"/>
      <c r="B38" s="48"/>
      <c r="C38" s="48" t="e">
        <f t="shared" si="2"/>
        <v>#DIV/0!</v>
      </c>
      <c r="D38" s="48"/>
      <c r="E38" s="48">
        <v>30000</v>
      </c>
      <c r="F38" s="48">
        <f>E38+D38+B38</f>
        <v>30000</v>
      </c>
      <c r="G38" s="48" t="e">
        <f>F38/A38</f>
        <v>#DIV/0!</v>
      </c>
    </row>
    <row r="39" spans="1:8" ht="15.75" x14ac:dyDescent="0.25">
      <c r="A39" s="46"/>
      <c r="B39" s="47"/>
      <c r="C39" s="48" t="e">
        <f t="shared" si="2"/>
        <v>#DIV/0!</v>
      </c>
      <c r="D39" s="48"/>
      <c r="E39" s="48">
        <v>30000</v>
      </c>
      <c r="F39" s="48">
        <f>E39+D39+B39</f>
        <v>30000</v>
      </c>
      <c r="G39" s="48" t="e">
        <f>F39/A39</f>
        <v>#DIV/0!</v>
      </c>
    </row>
    <row r="40" spans="1:8" ht="15.75" x14ac:dyDescent="0.25">
      <c r="A40" s="30"/>
    </row>
    <row r="41" spans="1:8" ht="15.75" x14ac:dyDescent="0.25">
      <c r="A41" s="30"/>
    </row>
    <row r="42" spans="1:8" ht="15.75" x14ac:dyDescent="0.25">
      <c r="A42" s="30"/>
    </row>
    <row r="62" spans="3:5" x14ac:dyDescent="0.25">
      <c r="C62" s="6"/>
      <c r="D62" s="6"/>
      <c r="E6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>
      <selection activeCell="I2" sqref="I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K33" sqref="K33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>
      <selection activeCell="R2" sqref="R2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2024-03-16T04:33:52Z</dcterms:modified>
</cp:coreProperties>
</file>