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KIRAN KASHINATH RATHOD - SBI\"/>
    </mc:Choice>
  </mc:AlternateContent>
  <xr:revisionPtr revIDLastSave="0" documentId="13_ncr:1_{6FE92782-D0C2-4CFF-9D6D-F217628EB14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4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<sst xmlns="http://schemas.openxmlformats.org/spreadsheetml/2006/main" count="48" uniqueCount="42">
  <si>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</si>
  <si>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</si>
  <si>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</si>
  <si>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</si>
  <si>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</si>
  <si>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</si>
  <si>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</si>
  <si>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</si>
  <si>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</si>
  <si>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</si>
  <si>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</si>
  <si>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</si>
  <si>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</si>
  <si>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</si>
  <si>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</si>
  <si>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</si>
  <si>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</si>
  <si>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</si>
  <si>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</si>
  <si>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</si>
  <si>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</si>
  <si>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</si>
  <si>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</si>
  <si>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</si>
  <si>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</si>
  <si>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</si>
  <si>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</si>
  <si>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</si>
  <si>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</si>
  <si>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</si>
  <si>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</si>
  <si>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</si>
  <si>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</si>
  <si>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</si>
  <si>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</si>
  <si>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</si>
  <si>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</si>
  <si>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</si>
  <si>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</si>
  <si>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KIRAN KASHINATH RATHOD</t>
  </si>
  <si>
    <t>Agree CA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</si>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</sst>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516889</xdr:colOff>
      <xdr:row>49</xdr:row>
      <xdr:rowOff>106029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38158-9A72-4C8D-A9A8-FA21DCABF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95289" cy="898332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0</xdr:rowOff>
    </xdr:from>
    <xdr:to>
      <xdr:col>31</xdr:col>
      <xdr:colOff>297828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EEF623-9FF1-4B1A-BF50-4B2206698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875" y="0"/>
          <a:ext cx="18290553" cy="8688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450205</xdr:colOff>
      <xdr:row>52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B277F-DCA8-43AB-9650-649AC829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28605" cy="8945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574047</xdr:colOff>
      <xdr:row>39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DCA302-E5CB-4DD2-90EF-FCDADFF82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52447" cy="7401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250152</xdr:colOff>
      <xdr:row>43</xdr:row>
      <xdr:rowOff>172544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13D7D2-6F0C-400F-8631-71D2500A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28552" cy="7840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554995</xdr:colOff>
      <xdr:row>40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03EDE-3A53-4B61-9CE4-81497551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33395" cy="6430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545468</xdr:colOff>
      <xdr:row>34</xdr:row>
      <xdr:rowOff>162852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97D1A8-ACDA-41A8-8421-772055369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23868" cy="6639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393047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1A7883-D1AC-4559-BB40-1E68306A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1447" cy="7668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288257</xdr:colOff>
      <xdr:row>41</xdr:row>
      <xdr:rowOff>86801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2A25C-7667-4805-A219-1CF5EEFDC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66657" cy="7706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602626</xdr:colOff>
      <xdr:row>47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7F6496-A51C-44F6-A408-CFFFE589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1026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9" zoomScaleNormal="100" workbookViewId="0">
      <selection activeCell="W41" sqref="W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326</v>
      </c>
      <c r="C3" s="44">
        <f>B3*1.2</f>
        <v>391.2</v>
      </c>
      <c r="D3" s="44">
        <f t="shared" ref="D3:D14" si="2">C3*1.2</f>
        <v>469.43999999999994</v>
      </c>
      <c r="E3" s="45">
        <f t="shared" ref="E3:E14" si="3">R3</f>
        <v>1850000</v>
      </c>
      <c r="F3" s="44">
        <f t="shared" ref="F3:F14" si="4">ROUND((E3/B3),0)</f>
        <v>5675</v>
      </c>
      <c r="G3" s="44">
        <f t="shared" ref="G3:G14" si="5">ROUND((E3/C3),0)</f>
        <v>4729</v>
      </c>
      <c r="H3" s="44">
        <f t="shared" ref="H3:H14" si="6">ROUND((E3/D3),0)</f>
        <v>3941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326</v>
      </c>
      <c r="R3" s="47">
        <v>1850000</v>
      </c>
    </row>
    <row r="4" spans="1:20" x14ac:dyDescent="0.25">
      <c r="A4" s="4">
        <f t="shared" ref="A4:A9" si="9">N4</f>
        <v>0</v>
      </c>
      <c r="B4" s="4">
        <f t="shared" ref="B4:B9" si="10">Q4</f>
        <v>527</v>
      </c>
      <c r="C4" s="4">
        <f t="shared" ref="C4:C9" si="11">B4*1.2</f>
        <v>632.4</v>
      </c>
      <c r="D4" s="4">
        <f t="shared" ref="D4:D9" si="12">C4*1.2</f>
        <v>758.88</v>
      </c>
      <c r="E4" s="5">
        <f t="shared" ref="E4:E9" si="13">R4</f>
        <v>2250000</v>
      </c>
      <c r="F4" s="9">
        <f t="shared" ref="F4:F9" si="14">ROUND((E4/B4),0)</f>
        <v>4269</v>
      </c>
      <c r="G4" s="9">
        <f t="shared" ref="G4:G9" si="15">ROUND((E4/C4),0)</f>
        <v>3558</v>
      </c>
      <c r="H4" s="9">
        <f t="shared" ref="H4:H9" si="16">ROUND((E4/D4),0)</f>
        <v>2965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527</v>
      </c>
      <c r="R4" s="2">
        <v>2250000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404.16666666666669</v>
      </c>
      <c r="C16" s="4">
        <f>B16*1.2</f>
        <v>485</v>
      </c>
      <c r="D16" s="4">
        <f t="shared" ref="D16:D28" si="34">C16*1.2</f>
        <v>582</v>
      </c>
      <c r="E16" s="5">
        <f t="shared" ref="E16:E28" si="35">R16</f>
        <v>1700000</v>
      </c>
      <c r="F16" s="9">
        <f t="shared" ref="F16:F28" si="36">ROUND((E16/B16),0)</f>
        <v>4206</v>
      </c>
      <c r="G16" s="9">
        <f t="shared" ref="G16:G28" si="37">ROUND((E16/C16),0)</f>
        <v>3505</v>
      </c>
      <c r="H16" s="9">
        <f t="shared" ref="H16:H28" si="38">ROUND((E16/D16),0)</f>
        <v>2921</v>
      </c>
      <c r="I16" s="4" t="e">
        <f>#REF!</f>
        <v>#REF!</v>
      </c>
      <c r="J16" s="4">
        <f t="shared" ref="J16:J28" si="39">S16</f>
        <v>0</v>
      </c>
      <c r="O16">
        <v>0</v>
      </c>
      <c r="P16">
        <v>485</v>
      </c>
      <c r="Q16">
        <f t="shared" ref="P16:Q28" si="40">P16/1.2</f>
        <v>404.16666666666669</v>
      </c>
      <c r="R16" s="2">
        <v>1700000</v>
      </c>
    </row>
    <row r="17" spans="1:24" x14ac:dyDescent="0.25">
      <c r="A17" s="4">
        <f t="shared" si="32"/>
        <v>0</v>
      </c>
      <c r="B17" s="4">
        <f t="shared" si="33"/>
        <v>527</v>
      </c>
      <c r="C17" s="4">
        <f t="shared" ref="C17:C28" si="41">B17*1.2</f>
        <v>632.4</v>
      </c>
      <c r="D17" s="4">
        <f t="shared" si="34"/>
        <v>758.88</v>
      </c>
      <c r="E17" s="5">
        <f t="shared" si="35"/>
        <v>2250000</v>
      </c>
      <c r="F17" s="9">
        <f t="shared" si="36"/>
        <v>4269</v>
      </c>
      <c r="G17" s="9">
        <f t="shared" si="37"/>
        <v>3558</v>
      </c>
      <c r="H17" s="9">
        <f t="shared" si="38"/>
        <v>2965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527</v>
      </c>
      <c r="R17" s="2">
        <v>2250000</v>
      </c>
    </row>
    <row r="18" spans="1:24" x14ac:dyDescent="0.25">
      <c r="A18" s="4">
        <f t="shared" si="32"/>
        <v>0</v>
      </c>
      <c r="B18" s="4">
        <f t="shared" si="33"/>
        <v>558.33333333333337</v>
      </c>
      <c r="C18" s="4">
        <f t="shared" si="41"/>
        <v>670</v>
      </c>
      <c r="D18" s="4">
        <f t="shared" si="34"/>
        <v>804</v>
      </c>
      <c r="E18" s="5">
        <f t="shared" si="35"/>
        <v>2500000</v>
      </c>
      <c r="F18" s="9">
        <f t="shared" si="36"/>
        <v>4478</v>
      </c>
      <c r="G18" s="9">
        <f t="shared" si="37"/>
        <v>3731</v>
      </c>
      <c r="H18" s="44">
        <f t="shared" si="38"/>
        <v>3109</v>
      </c>
      <c r="I18" s="4" t="e">
        <f>#REF!</f>
        <v>#REF!</v>
      </c>
      <c r="J18" s="4">
        <f t="shared" si="39"/>
        <v>0</v>
      </c>
      <c r="O18">
        <v>0</v>
      </c>
      <c r="P18">
        <v>670</v>
      </c>
      <c r="Q18">
        <f t="shared" si="40"/>
        <v>558.33333333333337</v>
      </c>
      <c r="R18" s="2">
        <v>2500000</v>
      </c>
    </row>
    <row r="19" spans="1:24" x14ac:dyDescent="0.25">
      <c r="A19" s="4">
        <f t="shared" si="32"/>
        <v>0</v>
      </c>
      <c r="B19" s="4">
        <f t="shared" si="33"/>
        <v>424</v>
      </c>
      <c r="C19" s="4">
        <f t="shared" si="41"/>
        <v>508.79999999999995</v>
      </c>
      <c r="D19" s="4">
        <f t="shared" si="34"/>
        <v>610.55999999999995</v>
      </c>
      <c r="E19" s="5">
        <f t="shared" si="35"/>
        <v>2500000</v>
      </c>
      <c r="F19" s="9">
        <f t="shared" si="36"/>
        <v>5896</v>
      </c>
      <c r="G19" s="9">
        <f t="shared" si="37"/>
        <v>4914</v>
      </c>
      <c r="H19" s="9">
        <f t="shared" si="38"/>
        <v>4095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424</v>
      </c>
      <c r="R19" s="2">
        <v>2500000</v>
      </c>
    </row>
    <row r="20" spans="1:24" x14ac:dyDescent="0.25">
      <c r="A20" s="4">
        <f t="shared" si="32"/>
        <v>0</v>
      </c>
      <c r="B20" s="4">
        <f t="shared" si="33"/>
        <v>480</v>
      </c>
      <c r="C20" s="4">
        <f t="shared" si="41"/>
        <v>576</v>
      </c>
      <c r="D20" s="4">
        <f t="shared" si="34"/>
        <v>691.19999999999993</v>
      </c>
      <c r="E20" s="5">
        <f t="shared" si="35"/>
        <v>3150000</v>
      </c>
      <c r="F20" s="9">
        <f t="shared" si="36"/>
        <v>6563</v>
      </c>
      <c r="G20" s="9">
        <f t="shared" si="37"/>
        <v>5469</v>
      </c>
      <c r="H20" s="9">
        <f t="shared" si="38"/>
        <v>4557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480</v>
      </c>
      <c r="R20" s="2">
        <v>3150000</v>
      </c>
    </row>
    <row r="21" spans="1:24" s="46" customFormat="1" x14ac:dyDescent="0.25">
      <c r="A21" s="44">
        <f t="shared" si="32"/>
        <v>0</v>
      </c>
      <c r="B21" s="44">
        <f t="shared" si="33"/>
        <v>462</v>
      </c>
      <c r="C21" s="44">
        <f t="shared" si="41"/>
        <v>554.4</v>
      </c>
      <c r="D21" s="44">
        <f t="shared" si="34"/>
        <v>665.28</v>
      </c>
      <c r="E21" s="45">
        <f t="shared" si="35"/>
        <v>3000000</v>
      </c>
      <c r="F21" s="44">
        <f t="shared" si="36"/>
        <v>6494</v>
      </c>
      <c r="G21" s="44">
        <f t="shared" si="37"/>
        <v>5411</v>
      </c>
      <c r="H21" s="44">
        <f t="shared" si="38"/>
        <v>4509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462</v>
      </c>
      <c r="R21" s="47">
        <v>3000000</v>
      </c>
    </row>
    <row r="22" spans="1:24" x14ac:dyDescent="0.25">
      <c r="A22" s="4">
        <f t="shared" ref="A22:A24" si="42">N22</f>
        <v>0</v>
      </c>
      <c r="B22" s="4">
        <f t="shared" ref="B22:B24" si="43">Q22</f>
        <v>430</v>
      </c>
      <c r="C22" s="4">
        <f t="shared" ref="C22:C24" si="44">B22*1.2</f>
        <v>516</v>
      </c>
      <c r="D22" s="4">
        <f t="shared" ref="D22:D24" si="45">C22*1.2</f>
        <v>619.19999999999993</v>
      </c>
      <c r="E22" s="5">
        <f t="shared" ref="E22:E24" si="46">R22</f>
        <v>2500000</v>
      </c>
      <c r="F22" s="9">
        <f t="shared" ref="F22:F24" si="47">ROUND((E22/B22),0)</f>
        <v>5814</v>
      </c>
      <c r="G22" s="9">
        <f t="shared" ref="G22:G24" si="48">ROUND((E22/C22),0)</f>
        <v>4845</v>
      </c>
      <c r="H22" s="9">
        <f t="shared" ref="H22:H24" si="49">ROUND((E22/D22),0)</f>
        <v>4037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430</v>
      </c>
      <c r="R22" s="2">
        <v>2500000</v>
      </c>
    </row>
    <row r="23" spans="1:24" s="46" customFormat="1" x14ac:dyDescent="0.25">
      <c r="A23" s="44">
        <f t="shared" si="42"/>
        <v>0</v>
      </c>
      <c r="B23" s="44">
        <f t="shared" si="43"/>
        <v>355</v>
      </c>
      <c r="C23" s="44">
        <f t="shared" si="44"/>
        <v>426</v>
      </c>
      <c r="D23" s="44">
        <f t="shared" si="45"/>
        <v>511.2</v>
      </c>
      <c r="E23" s="45">
        <f t="shared" si="46"/>
        <v>2200000</v>
      </c>
      <c r="F23" s="44">
        <f t="shared" si="47"/>
        <v>6197</v>
      </c>
      <c r="G23" s="44">
        <f t="shared" si="48"/>
        <v>5164</v>
      </c>
      <c r="H23" s="44">
        <f t="shared" si="49"/>
        <v>4304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355</v>
      </c>
      <c r="R23" s="47">
        <v>2200000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ref="Q22:Q24" si="52">P24/1.2</f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6000</v>
      </c>
      <c r="X29" s="20" t="s">
        <v>38</v>
      </c>
    </row>
    <row r="30" spans="1:24" ht="38.25" customHeight="1" x14ac:dyDescent="0.25">
      <c r="H30" s="46"/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4" ht="15.75" x14ac:dyDescent="0.25">
      <c r="S33" s="10"/>
      <c r="T33" s="10"/>
      <c r="U33" s="17" t="s">
        <v>17</v>
      </c>
      <c r="V33" s="23"/>
      <c r="W33" s="24">
        <f>X33-X34</f>
        <v>13</v>
      </c>
      <c r="X33" s="25">
        <v>2024</v>
      </c>
    </row>
    <row r="34" spans="4:24" ht="15.75" x14ac:dyDescent="0.25">
      <c r="D34" t="s">
        <v>40</v>
      </c>
      <c r="E34">
        <v>44.25</v>
      </c>
      <c r="F34" s="7">
        <f>E34*10.764</f>
        <v>476.30699999999996</v>
      </c>
      <c r="S34" s="10"/>
      <c r="T34" s="10"/>
      <c r="U34" s="17" t="s">
        <v>18</v>
      </c>
      <c r="V34" s="23"/>
      <c r="W34" s="24">
        <f>W35-W33</f>
        <v>47</v>
      </c>
      <c r="X34" s="24">
        <v>2011</v>
      </c>
    </row>
    <row r="35" spans="4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4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19.5</v>
      </c>
      <c r="X36" s="24"/>
    </row>
    <row r="37" spans="4:24" ht="15.75" x14ac:dyDescent="0.25">
      <c r="U37" s="17"/>
      <c r="V37" s="26"/>
      <c r="W37" s="27">
        <f>W36%</f>
        <v>0.19500000000000001</v>
      </c>
      <c r="X37" s="27"/>
    </row>
    <row r="38" spans="4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487.5</v>
      </c>
      <c r="X38" s="22"/>
    </row>
    <row r="39" spans="4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2012.5</v>
      </c>
      <c r="X39" s="22"/>
    </row>
    <row r="40" spans="4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3500</v>
      </c>
      <c r="X40" s="22"/>
    </row>
    <row r="41" spans="4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5512.5</v>
      </c>
      <c r="X42" s="22"/>
    </row>
    <row r="43" spans="4:24" ht="15.75" x14ac:dyDescent="0.25">
      <c r="S43" s="10"/>
      <c r="T43" s="10"/>
      <c r="U43" s="23"/>
      <c r="V43" s="23"/>
      <c r="W43" s="24"/>
      <c r="X43" s="24"/>
    </row>
    <row r="44" spans="4:24" ht="15.75" x14ac:dyDescent="0.25">
      <c r="S44" s="10"/>
      <c r="T44" s="10"/>
      <c r="U44" s="28" t="s">
        <v>37</v>
      </c>
      <c r="V44" s="30"/>
      <c r="W44" s="25">
        <v>476</v>
      </c>
      <c r="X44" s="24"/>
    </row>
    <row r="45" spans="4:24" ht="15.75" x14ac:dyDescent="0.25">
      <c r="P45" s="13" t="s">
        <v>29</v>
      </c>
      <c r="S45" s="10"/>
      <c r="T45" s="11"/>
      <c r="U45" s="17" t="s">
        <v>41</v>
      </c>
      <c r="V45" s="31"/>
      <c r="W45" s="32">
        <f>W42*W44+X46</f>
        <v>2623950</v>
      </c>
      <c r="X45" s="33"/>
    </row>
    <row r="46" spans="4:24" ht="15.75" x14ac:dyDescent="0.25">
      <c r="S46" s="11"/>
      <c r="T46" s="10"/>
      <c r="U46" s="17" t="s">
        <v>24</v>
      </c>
      <c r="V46" s="23"/>
      <c r="W46" s="34">
        <f>W45*0.9</f>
        <v>2361555</v>
      </c>
      <c r="X46" s="35"/>
    </row>
    <row r="47" spans="4:24" ht="15.75" x14ac:dyDescent="0.25">
      <c r="S47" s="10"/>
      <c r="T47" s="10"/>
      <c r="U47" s="17" t="s">
        <v>25</v>
      </c>
      <c r="V47" s="23"/>
      <c r="W47" s="34">
        <f>W45*0.8</f>
        <v>2099160</v>
      </c>
      <c r="X47" s="34"/>
    </row>
    <row r="48" spans="4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1190000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5466.5625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5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2024-03-16T05:35:47Z</dcterms:modified>
</cp:coreProperties>
</file>