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I20" i="38"/>
  <c r="I16"/>
  <c r="I15"/>
  <c r="I14"/>
  <c r="I19"/>
  <c r="I18"/>
  <c r="Q8" i="4"/>
  <c r="B8" s="1"/>
  <c r="C8" s="1"/>
  <c r="P8"/>
  <c r="J8"/>
  <c r="I8"/>
  <c r="E8"/>
  <c r="A8"/>
  <c r="Q7"/>
  <c r="B7" s="1"/>
  <c r="P7"/>
  <c r="J7"/>
  <c r="I7"/>
  <c r="E7"/>
  <c r="A7"/>
  <c r="B6"/>
  <c r="C6" s="1"/>
  <c r="P6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I13" i="38"/>
  <c r="I12"/>
  <c r="I11"/>
  <c r="I10"/>
  <c r="I9"/>
  <c r="I8"/>
  <c r="I17" l="1"/>
  <c r="I21" s="1"/>
  <c r="G6" i="4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<sst xmlns="http://schemas.openxmlformats.org/spreadsheetml/2006/main" count="143" uniqueCount="108">
  <si>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</si>
  <si>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</si>
  <si>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</si>
  <si>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</si>
  <si>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</si>
  <si>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</si>
  <si>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</si>
  <si>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</si>
  <si>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</si>
  <si>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</si>
  <si>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</si>
  <si>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</si>
  <si>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</si>
  <si>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</si>
  <si>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</si>
  <si>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</si>
  <si>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</si>
  <si>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</si>
  <si>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</si>
  <si>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</si>
  <si>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</si>
  <si>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</si>
  <si>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</si>
  <si>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</si>
  <si>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</si>
  <si>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</si>
  <si>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</si>
  <si>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</si>
  <si>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</si>
  <si>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</si>
  <si>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</si>
  <si>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</si>
  <si>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</si>
  <si>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</si>
  <si>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</si>
  <si>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</si>
  <si>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</si>
  <si>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</si>
  <si>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</si>
  <si>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</si>
  <si>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</si>
  <si>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</si>
  <si>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</si>
  <si>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</si>
  <si>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</si>
  <si>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</si>
  <si>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</si>
  <si>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</si>
  <si>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</si>
  <si>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</si>
  <si>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</si>
  <si>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</si>
  <si>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</si>
  <si>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</si>
  <si>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</si>
  <si>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</si>
  <si>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</si>
  <si>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</si>
  <si>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</si>
  <si>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</si>
  <si>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</si>
  <si>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</si>
  <si>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</si>
  <si>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</si>
  <si>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</si>
  <si>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</si>
  <si>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</si>
  <si>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</si>
  <si>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</si>
  <si>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</si>
  <si>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</si>
  <si>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</si>
  <si>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</si>
  <si>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</si>
  <si>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</si>
  <si>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</si>
  <si>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</si>
  <si>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</si>
  <si>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</si>
  <si>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</si>
  <si>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</si>
  <si>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</si>
  <si>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</si>
  <si>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</si>
  <si>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</si>
  <si>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</si>
  <si>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</si>
  <si>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</si>
  <si>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</si>
  <si>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</si>
  <si>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</si>
  <si>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</si>
  <si>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</si>
  <si>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</si>
  <si>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</si>
  <si>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</si>
  <si>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</si>
  <si>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</si>
  <si>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</si>
  <si>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</si>
  <si>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Kitchen</t>
  </si>
  <si>
    <t>Bed</t>
  </si>
  <si>
    <t>WC</t>
  </si>
  <si>
    <t>Bath</t>
  </si>
  <si>
    <t>pAssage</t>
  </si>
  <si>
    <t>Hall</t>
  </si>
  <si>
    <t>Dining</t>
  </si>
  <si>
    <t>Passage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</si>
</sst>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37500</v>
      </c>
      <c r="D5" s="56" t="s">
        <v>61</v>
      </c>
      <c r="E5" s="57">
        <f>ROUND(C5/10.764,0)</f>
        <v>3484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25700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37500</v>
      </c>
      <c r="D10" s="56" t="s">
        <v>61</v>
      </c>
      <c r="E10" s="57">
        <f>ROUND(C10/10.764,0)</f>
        <v>3484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821</v>
      </c>
      <c r="D17" s="71">
        <f>C17*E10</f>
        <v>2860364</v>
      </c>
      <c r="E17" s="71">
        <f>C17*2000</f>
        <v>1642000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98</v>
      </c>
      <c r="B18" s="7"/>
      <c r="C18" s="72">
        <v>746</v>
      </c>
      <c r="D18" s="72"/>
      <c r="E18" s="73"/>
      <c r="F18" s="74"/>
      <c r="G18" s="74"/>
    </row>
    <row r="19" spans="1:9">
      <c r="A19" s="15"/>
      <c r="B19" s="6"/>
      <c r="C19" s="29">
        <f>C18*C16</f>
        <v>3730000</v>
      </c>
      <c r="D19" s="74" t="s">
        <v>68</v>
      </c>
      <c r="E19" s="29"/>
      <c r="F19" s="74" t="s">
        <v>68</v>
      </c>
      <c r="G19" s="74"/>
    </row>
    <row r="20" spans="1:9">
      <c r="A20" s="15"/>
      <c r="B20">
        <f>C20*80</f>
        <v>283480000</v>
      </c>
      <c r="C20" s="30">
        <f>C19*95%</f>
        <v>3543500</v>
      </c>
      <c r="D20" s="74" t="s">
        <v>24</v>
      </c>
      <c r="E20" s="30">
        <f>C20*90%</f>
        <v>3189150</v>
      </c>
      <c r="F20" s="74" t="s">
        <v>24</v>
      </c>
      <c r="G20" s="74"/>
    </row>
    <row r="21" spans="1:9">
      <c r="A21" s="15"/>
      <c r="C21" s="30">
        <f>C19*80%</f>
        <v>2984000</v>
      </c>
      <c r="D21" s="74" t="s">
        <v>25</v>
      </c>
      <c r="E21" s="30"/>
      <c r="F21" s="74" t="s">
        <v>25</v>
      </c>
      <c r="G21" s="74"/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1492000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7770.833333333333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364</v>
      </c>
      <c r="C6" s="4">
        <f t="shared" si="2"/>
        <v>436.8</v>
      </c>
      <c r="D6" s="4">
        <f t="shared" si="3"/>
        <v>524.16</v>
      </c>
      <c r="E6" s="5">
        <f t="shared" si="4"/>
        <v>1720000</v>
      </c>
      <c r="F6" s="4">
        <f t="shared" si="5"/>
        <v>4725</v>
      </c>
      <c r="G6" s="4">
        <f t="shared" si="6"/>
        <v>3938</v>
      </c>
      <c r="H6" s="4">
        <f t="shared" si="7"/>
        <v>3281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v>364</v>
      </c>
      <c r="R6" s="2">
        <v>1720000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E8:I21"/>
  <sheetViews>
    <sheetView topLeftCell="A4" workbookViewId="0">
      <selection activeCell="G10" sqref="G10"/>
    </sheetView>
  </sheetViews>
  <sheetFormatPr defaultRowHeight="15"/>
  <sheetData>
    <row r="8" spans="6:9">
      <c r="F8" s="71" t="s">
        <v>105</v>
      </c>
      <c r="G8">
        <v>13.2</v>
      </c>
      <c r="H8">
        <v>14.4</v>
      </c>
      <c r="I8">
        <f t="shared" ref="I8:I16" si="0">G8*H8</f>
        <v>190.07999999999998</v>
      </c>
    </row>
    <row r="9" spans="6:9">
      <c r="F9" s="71" t="s">
        <v>100</v>
      </c>
      <c r="G9" s="71">
        <v>11.4</v>
      </c>
      <c r="H9" s="71">
        <v>10.3</v>
      </c>
      <c r="I9" s="71">
        <f t="shared" si="0"/>
        <v>117.42000000000002</v>
      </c>
    </row>
    <row r="10" spans="6:9">
      <c r="F10" s="71" t="s">
        <v>101</v>
      </c>
      <c r="G10" s="71">
        <v>11.5</v>
      </c>
      <c r="H10" s="71">
        <v>10.3</v>
      </c>
      <c r="I10" s="71">
        <f t="shared" si="0"/>
        <v>118.45</v>
      </c>
    </row>
    <row r="11" spans="6:9">
      <c r="F11" s="71" t="s">
        <v>101</v>
      </c>
      <c r="G11" s="71">
        <v>8.1999999999999993</v>
      </c>
      <c r="H11" s="71">
        <v>9.9</v>
      </c>
      <c r="I11" s="71">
        <f t="shared" si="0"/>
        <v>81.179999999999993</v>
      </c>
    </row>
    <row r="12" spans="6:9">
      <c r="F12" s="71" t="s">
        <v>102</v>
      </c>
      <c r="G12" s="71">
        <v>4.5999999999999996</v>
      </c>
      <c r="H12" s="71">
        <v>5.2</v>
      </c>
      <c r="I12" s="71">
        <f t="shared" si="0"/>
        <v>23.919999999999998</v>
      </c>
    </row>
    <row r="13" spans="6:9">
      <c r="F13" s="71" t="s">
        <v>103</v>
      </c>
      <c r="G13" s="71">
        <v>7.7</v>
      </c>
      <c r="H13" s="71">
        <v>4.9000000000000004</v>
      </c>
      <c r="I13" s="71">
        <f t="shared" si="0"/>
        <v>37.730000000000004</v>
      </c>
    </row>
    <row r="14" spans="6:9">
      <c r="F14" s="71" t="s">
        <v>104</v>
      </c>
      <c r="G14" s="71">
        <v>4.2</v>
      </c>
      <c r="H14" s="71">
        <v>3.4</v>
      </c>
      <c r="I14" s="71">
        <f t="shared" si="0"/>
        <v>14.28</v>
      </c>
    </row>
    <row r="15" spans="6:9">
      <c r="F15" s="71" t="s">
        <v>106</v>
      </c>
      <c r="G15" s="71">
        <v>10.3</v>
      </c>
      <c r="H15" s="71">
        <v>8.6</v>
      </c>
      <c r="I15" s="71">
        <f t="shared" si="0"/>
        <v>88.58</v>
      </c>
    </row>
    <row r="16" spans="6:9">
      <c r="F16" s="71" t="s">
        <v>107</v>
      </c>
      <c r="G16">
        <v>3.2</v>
      </c>
      <c r="H16">
        <v>5.2</v>
      </c>
      <c r="I16">
        <f t="shared" si="0"/>
        <v>16.64</v>
      </c>
    </row>
    <row r="17" spans="5:9">
      <c r="E17" s="71" t="s">
        <v>69</v>
      </c>
      <c r="I17">
        <f>SUM(I8:I16)</f>
        <v>688.28</v>
      </c>
    </row>
    <row r="18" spans="5:9">
      <c r="G18" s="71">
        <v>3.1</v>
      </c>
      <c r="H18" s="71">
        <v>11.4</v>
      </c>
      <c r="I18" s="71">
        <f>G18*H18</f>
        <v>35.340000000000003</v>
      </c>
    </row>
    <row r="19" spans="5:9">
      <c r="G19" s="71">
        <v>3.1</v>
      </c>
      <c r="H19">
        <v>11.4</v>
      </c>
      <c r="I19" s="71">
        <f>G19*H19</f>
        <v>35.340000000000003</v>
      </c>
    </row>
    <row r="20" spans="5:9">
      <c r="I20">
        <f>SUM(I18:I19)</f>
        <v>70.680000000000007</v>
      </c>
    </row>
    <row r="21" spans="5:9">
      <c r="I21">
        <f>I17+I20</f>
        <v>758.96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2024-03-13T10:39:21Z</dcterms:modified>
</cp:coreProperties>
</file>