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2989037C-0FFB-48A5-90CA-F484DAB8367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7" i="1" l="1"/>
  <c r="I7" i="1"/>
  <c r="I6" i="1"/>
  <c r="F7" i="1"/>
  <c r="H6" i="1"/>
  <c r="G6" i="1"/>
  <c r="F6" i="1"/>
  <c r="A35" i="1"/>
  <c r="A34" i="1"/>
  <c r="A33" i="1"/>
  <c r="B18" i="1"/>
  <c r="F9" i="1"/>
  <c r="E9" i="1"/>
  <c r="E8" i="1"/>
  <c r="E7" i="1"/>
  <c r="E6" i="1"/>
  <c r="H34" i="1"/>
  <c r="C38" i="1"/>
  <c r="F35" i="1"/>
  <c r="F39" i="1"/>
  <c r="G39" i="1" s="1"/>
  <c r="C39" i="1"/>
  <c r="F38" i="1"/>
  <c r="C37" i="1"/>
  <c r="C36" i="1"/>
  <c r="F36" i="1"/>
  <c r="G36" i="1" s="1"/>
  <c r="B10" i="1"/>
  <c r="B11" i="1" s="1"/>
  <c r="B8" i="1"/>
  <c r="B6" i="1"/>
  <c r="B5" i="1"/>
  <c r="B14" i="1" s="1"/>
  <c r="G35" i="1" l="1"/>
  <c r="G38" i="1"/>
  <c r="B12" i="1"/>
  <c r="B13" i="1" s="1"/>
  <c r="C35" i="1"/>
  <c r="C34" i="1"/>
  <c r="C33" i="1"/>
  <c r="B15" i="1" l="1"/>
  <c r="B17" i="1" s="1"/>
  <c r="I29" i="1"/>
  <c r="B19" i="1" l="1"/>
  <c r="I28" i="1"/>
  <c r="I25" i="1" l="1"/>
  <c r="I30" i="1"/>
  <c r="F25" i="1"/>
  <c r="G25" i="1" l="1"/>
  <c r="F26" i="1"/>
  <c r="G26" i="1"/>
  <c r="F27" i="1"/>
  <c r="G27" i="1"/>
  <c r="F28" i="1"/>
  <c r="G28" i="1"/>
  <c r="F29" i="1"/>
  <c r="G29" i="1"/>
  <c r="F30" i="1"/>
  <c r="G30" i="1"/>
  <c r="F31" i="1"/>
  <c r="G31" i="1"/>
  <c r="F33" i="1"/>
  <c r="G33" i="1" s="1"/>
  <c r="F34" i="1"/>
  <c r="G34" i="1" s="1"/>
  <c r="I26" i="1" l="1"/>
  <c r="H30" i="1" l="1"/>
  <c r="H29" i="1"/>
  <c r="H31" i="1"/>
  <c r="H25" i="1" l="1"/>
  <c r="H26" i="1" l="1"/>
  <c r="H27" i="1"/>
  <c r="H28" i="1"/>
  <c r="G3" i="1" l="1"/>
</calcChain>
</file>

<file path=xl/sharedStrings.xml><?xml version="1.0" encoding="utf-8"?>
<sst xmlns="http://schemas.openxmlformats.org/spreadsheetml/2006/main" count="26" uniqueCount="24">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</sst>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6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  <xf numFmtId="43" fontId="4" fillId="0" borderId="0" xfId="0" applyNumberFormat="1" applyFont="1"/>
    <xf numFmtId="0" fontId="15" fillId="2" borderId="0" xfId="0" applyFont="1" applyFill="1"/>
    <xf numFmtId="0" fontId="0" fillId="3" borderId="0" xfId="0" applyFill="1"/>
    <xf numFmtId="0" fontId="15" fillId="3" borderId="0" xfId="0" applyFont="1" applyFill="1"/>
    <xf numFmtId="43" fontId="3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525565</xdr:colOff>
      <xdr:row>43</xdr:row>
      <xdr:rowOff>172617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96AE49-26AD-4E5E-96B5-F17B17958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07965" cy="83641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515953</xdr:colOff>
      <xdr:row>44</xdr:row>
      <xdr:rowOff>153591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7DAE52-2FD1-413E-9407-74EE52665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88753" cy="85355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268354</xdr:colOff>
      <xdr:row>44</xdr:row>
      <xdr:rowOff>125012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0D647F5-7D90-44CF-A380-0C25823D9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50754" cy="85070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192484</xdr:colOff>
      <xdr:row>46</xdr:row>
      <xdr:rowOff>125065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3831B8B-C039-436D-84F6-B6F29607B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13284" cy="88880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143405</xdr:colOff>
      <xdr:row>26</xdr:row>
      <xdr:rowOff>124534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F3501D7-83DD-4E47-9BB9-E3A46ED67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801005" cy="507753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</xdr:row>
      <xdr:rowOff>0</xdr:rowOff>
    </xdr:from>
    <xdr:to>
      <xdr:col>13</xdr:col>
      <xdr:colOff>276774</xdr:colOff>
      <xdr:row>27</xdr:row>
      <xdr:rowOff>48323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90D574A-5356-43D1-83ED-D085AD5A3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67200" y="190500"/>
          <a:ext cx="3934374" cy="5001323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</xdr:row>
      <xdr:rowOff>0</xdr:rowOff>
    </xdr:from>
    <xdr:to>
      <xdr:col>30</xdr:col>
      <xdr:colOff>410908</xdr:colOff>
      <xdr:row>38</xdr:row>
      <xdr:rowOff>20036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CAF7FE2-8103-4BD1-87AE-5B20F37A6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144000" y="190500"/>
          <a:ext cx="9554908" cy="706853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267248</xdr:colOff>
      <xdr:row>29</xdr:row>
      <xdr:rowOff>57929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8E8C13-EA36-4E85-B8CF-E03BE16A9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924848" cy="55824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2"/>
  <sheetViews>
    <sheetView tabSelected="1" zoomScaleNormal="100" workbookViewId="0">
      <selection activeCell="E17" sqref="E17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8500</v>
      </c>
      <c r="C3" s="17"/>
      <c r="D3" s="10"/>
      <c r="E3">
        <v>2020</v>
      </c>
      <c r="F3" s="3">
        <v>2024</v>
      </c>
      <c r="G3" s="4">
        <f>F3-E3</f>
        <v>4</v>
      </c>
      <c r="L3" s="3"/>
      <c r="M3" s="4"/>
    </row>
    <row r="4" spans="1:17" ht="33" x14ac:dyDescent="0.3">
      <c r="A4" s="18" t="s">
        <v>1</v>
      </c>
      <c r="B4" s="28">
        <v>2700</v>
      </c>
      <c r="C4" s="17"/>
      <c r="D4" s="10"/>
      <c r="E4" s="39"/>
      <c r="F4" s="3"/>
      <c r="G4" s="4"/>
      <c r="H4" s="27"/>
      <c r="K4" s="34"/>
      <c r="L4" s="3"/>
      <c r="M4" s="4"/>
    </row>
    <row r="5" spans="1:17" ht="16.5" x14ac:dyDescent="0.3">
      <c r="A5" s="16" t="s">
        <v>2</v>
      </c>
      <c r="B5" s="28">
        <f>B3-B4</f>
        <v>5800</v>
      </c>
      <c r="C5" s="17"/>
      <c r="D5" s="10"/>
      <c r="E5" s="40" t="s">
        <v>22</v>
      </c>
      <c r="F5" s="8" t="s">
        <v>23</v>
      </c>
      <c r="G5" s="14"/>
      <c r="H5" s="8"/>
      <c r="I5" s="8"/>
      <c r="M5" s="44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2700</v>
      </c>
      <c r="C6" s="17"/>
      <c r="D6" s="10"/>
      <c r="E6" s="6">
        <f>83.76*10.764</f>
        <v>901.59263999999996</v>
      </c>
      <c r="F6" s="6">
        <f>95.04*10.764</f>
        <v>1023.0105600000001</v>
      </c>
      <c r="G6" s="14">
        <f>E6*1.1</f>
        <v>991.75190400000008</v>
      </c>
      <c r="H6" s="10">
        <f>E6*1.1</f>
        <v>991.75190400000008</v>
      </c>
      <c r="I6" s="8">
        <f>902+28</f>
        <v>930</v>
      </c>
      <c r="J6">
        <v>51</v>
      </c>
      <c r="M6" s="44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41"/>
      <c r="E7">
        <f>4.73*10.764</f>
        <v>50.913720000000005</v>
      </c>
      <c r="F7" s="3">
        <f>4.73*10.764</f>
        <v>50.913720000000005</v>
      </c>
      <c r="G7" s="5"/>
      <c r="H7" s="8"/>
      <c r="I7" s="8">
        <f>I6*1.1</f>
        <v>1023.0000000000001</v>
      </c>
      <c r="J7">
        <f>J6*40%</f>
        <v>20.400000000000002</v>
      </c>
      <c r="M7" s="45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41"/>
      <c r="E8" s="6">
        <f>2.64*10.764</f>
        <v>28.41696</v>
      </c>
      <c r="F8" s="55"/>
      <c r="G8" s="5"/>
      <c r="H8" s="10"/>
      <c r="I8" s="10"/>
      <c r="M8" s="45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1"/>
      <c r="E9" s="6">
        <f>SUM(E6:E8)</f>
        <v>980.92331999999999</v>
      </c>
      <c r="F9" s="55">
        <f>E9*1.1</f>
        <v>1079.015652</v>
      </c>
      <c r="G9" s="13"/>
      <c r="H9" s="8"/>
      <c r="I9" s="8"/>
      <c r="J9" s="33"/>
      <c r="M9" s="45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41"/>
      <c r="E10" s="13"/>
      <c r="F10" s="51"/>
      <c r="G10" s="13"/>
      <c r="H10" s="31"/>
      <c r="I10" s="31"/>
      <c r="J10" s="33"/>
      <c r="K10" s="33"/>
      <c r="L10" s="30"/>
      <c r="M10" s="45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6"/>
      <c r="D11" s="42"/>
      <c r="G11" s="13"/>
      <c r="H11" s="31"/>
      <c r="I11" s="31"/>
      <c r="J11" s="33"/>
      <c r="K11" s="33"/>
      <c r="L11" s="30"/>
      <c r="M11" s="46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43"/>
      <c r="G12" s="13"/>
      <c r="H12" s="31"/>
      <c r="I12" s="31"/>
      <c r="J12" s="33"/>
      <c r="K12" s="33"/>
      <c r="L12" s="30"/>
      <c r="M12" s="44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2700</v>
      </c>
      <c r="C13" s="21"/>
      <c r="D13" s="43"/>
      <c r="G13" s="13"/>
      <c r="H13" s="50"/>
      <c r="I13" s="31"/>
      <c r="J13" s="33"/>
      <c r="K13" s="33"/>
      <c r="L13" s="30"/>
      <c r="M13" s="44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5800</v>
      </c>
      <c r="C14" s="17"/>
      <c r="D14" s="10"/>
      <c r="E14" s="6"/>
      <c r="G14" s="13"/>
      <c r="H14" s="31"/>
      <c r="I14" s="31"/>
      <c r="J14" s="33"/>
      <c r="K14" s="33"/>
      <c r="L14" s="30"/>
      <c r="M14" s="44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8500</v>
      </c>
      <c r="C15" s="17"/>
      <c r="D15" s="10"/>
      <c r="E15" s="6"/>
      <c r="G15" s="13"/>
      <c r="H15" s="33"/>
      <c r="I15" s="33"/>
      <c r="J15" s="33"/>
      <c r="K15" s="33"/>
      <c r="L15" s="30"/>
      <c r="M15" s="4"/>
    </row>
    <row r="16" spans="1:17" ht="16.5" x14ac:dyDescent="0.3">
      <c r="A16" s="16" t="s">
        <v>21</v>
      </c>
      <c r="B16" s="22">
        <v>981</v>
      </c>
      <c r="C16" s="37"/>
      <c r="D16" s="8"/>
      <c r="E16" s="5"/>
      <c r="F16" s="5"/>
      <c r="G16" s="5"/>
      <c r="H16" s="6"/>
      <c r="M16" s="32"/>
    </row>
    <row r="17" spans="1:14" ht="16.5" x14ac:dyDescent="0.3">
      <c r="A17" s="16" t="s">
        <v>11</v>
      </c>
      <c r="B17" s="23">
        <f>B15*B16</f>
        <v>8338500</v>
      </c>
      <c r="C17" s="23"/>
      <c r="D17" s="10"/>
      <c r="E17" s="5"/>
      <c r="F17" s="35"/>
      <c r="G17" s="5"/>
      <c r="H17" s="6"/>
      <c r="M17" s="5"/>
      <c r="N17" s="6"/>
    </row>
    <row r="18" spans="1:14" ht="16.5" x14ac:dyDescent="0.3">
      <c r="A18" s="16" t="s">
        <v>12</v>
      </c>
      <c r="B18" s="24">
        <f>1079*B4</f>
        <v>2913300</v>
      </c>
      <c r="C18" s="17"/>
      <c r="D18" s="10"/>
      <c r="E18" s="6"/>
      <c r="F18" s="5"/>
    </row>
    <row r="19" spans="1:14" ht="16.5" x14ac:dyDescent="0.3">
      <c r="A19" s="19" t="s">
        <v>16</v>
      </c>
      <c r="B19" s="24">
        <f>B17*0.03/12</f>
        <v>20846.25</v>
      </c>
      <c r="C19" s="38"/>
      <c r="D19" s="10"/>
      <c r="E19" s="6"/>
      <c r="F19" s="5"/>
    </row>
    <row r="20" spans="1:14" x14ac:dyDescent="0.25">
      <c r="B20" s="12"/>
    </row>
    <row r="21" spans="1:14" x14ac:dyDescent="0.25">
      <c r="B21" s="12"/>
    </row>
    <row r="23" spans="1:14" x14ac:dyDescent="0.25">
      <c r="C23" t="s">
        <v>14</v>
      </c>
    </row>
    <row r="24" spans="1:14" x14ac:dyDescent="0.25">
      <c r="B24" s="9" t="s">
        <v>15</v>
      </c>
      <c r="C24" s="8" t="s">
        <v>20</v>
      </c>
      <c r="D24" s="8"/>
      <c r="E24" s="8" t="s">
        <v>11</v>
      </c>
      <c r="F24" s="8" t="s">
        <v>17</v>
      </c>
      <c r="G24" s="8" t="s">
        <v>18</v>
      </c>
      <c r="H24" s="8" t="s">
        <v>19</v>
      </c>
      <c r="I24" s="8"/>
    </row>
    <row r="25" spans="1:14" ht="17.25" x14ac:dyDescent="0.3">
      <c r="B25" s="9">
        <v>815</v>
      </c>
      <c r="C25" s="8"/>
      <c r="D25" s="8"/>
      <c r="E25" s="8">
        <v>7100000</v>
      </c>
      <c r="F25" s="10">
        <f t="shared" ref="F25:F31" si="0">E25/B25</f>
        <v>8711.6564417177906</v>
      </c>
      <c r="G25" s="10" t="e">
        <f>E25/C25</f>
        <v>#DIV/0!</v>
      </c>
      <c r="H25" s="10" t="e">
        <f>E25/#REF!</f>
        <v>#REF!</v>
      </c>
      <c r="I25" s="8">
        <f>C25/B25</f>
        <v>0</v>
      </c>
      <c r="J25" s="15"/>
    </row>
    <row r="26" spans="1:14" ht="17.25" x14ac:dyDescent="0.3">
      <c r="B26" s="9">
        <v>981</v>
      </c>
      <c r="C26" s="8"/>
      <c r="D26" s="8"/>
      <c r="E26" s="8">
        <v>7999000</v>
      </c>
      <c r="F26" s="10">
        <f t="shared" si="0"/>
        <v>8153.9245667686037</v>
      </c>
      <c r="G26" s="10" t="e">
        <f>E26/C26</f>
        <v>#DIV/0!</v>
      </c>
      <c r="H26" s="10" t="e">
        <f>E26/#REF!</f>
        <v>#REF!</v>
      </c>
      <c r="I26" s="8">
        <f>C26/B26</f>
        <v>0</v>
      </c>
      <c r="J26" s="15"/>
    </row>
    <row r="27" spans="1:14" x14ac:dyDescent="0.25">
      <c r="B27" s="9">
        <v>981</v>
      </c>
      <c r="C27" s="8"/>
      <c r="D27" s="8"/>
      <c r="E27" s="10">
        <v>8799000</v>
      </c>
      <c r="F27" s="10">
        <f t="shared" si="0"/>
        <v>8969.4189602446477</v>
      </c>
      <c r="G27" s="10" t="e">
        <f t="shared" ref="G27:G31" si="1">E27/C27</f>
        <v>#DIV/0!</v>
      </c>
      <c r="H27" s="10" t="e">
        <f>E27/#REF!</f>
        <v>#REF!</v>
      </c>
      <c r="I27" s="8"/>
    </row>
    <row r="28" spans="1:14" x14ac:dyDescent="0.25">
      <c r="B28" s="9"/>
      <c r="C28" s="8"/>
      <c r="D28" s="8"/>
      <c r="E28" s="10"/>
      <c r="F28" s="10" t="e">
        <f t="shared" si="0"/>
        <v>#DIV/0!</v>
      </c>
      <c r="G28" s="10" t="e">
        <f t="shared" si="1"/>
        <v>#DIV/0!</v>
      </c>
      <c r="H28" s="10" t="e">
        <f>E28/#REF!</f>
        <v>#REF!</v>
      </c>
      <c r="I28" s="8" t="e">
        <f>#REF!/B28</f>
        <v>#REF!</v>
      </c>
    </row>
    <row r="29" spans="1:14" x14ac:dyDescent="0.25">
      <c r="B29" s="9"/>
      <c r="C29" s="25"/>
      <c r="E29" s="26"/>
      <c r="F29" s="26" t="e">
        <f t="shared" si="0"/>
        <v>#DIV/0!</v>
      </c>
      <c r="G29" s="10" t="e">
        <f t="shared" si="1"/>
        <v>#DIV/0!</v>
      </c>
      <c r="H29" s="26" t="e">
        <f>E29/#REF!</f>
        <v>#REF!</v>
      </c>
      <c r="I29" s="8" t="e">
        <f>C29/B29</f>
        <v>#DIV/0!</v>
      </c>
    </row>
    <row r="30" spans="1:14" x14ac:dyDescent="0.25">
      <c r="E30" s="26"/>
      <c r="F30" s="26" t="e">
        <f t="shared" si="0"/>
        <v>#DIV/0!</v>
      </c>
      <c r="G30" s="26" t="e">
        <f t="shared" si="1"/>
        <v>#DIV/0!</v>
      </c>
      <c r="H30" s="26" t="e">
        <f>E30/#REF!</f>
        <v>#REF!</v>
      </c>
      <c r="I30" t="e">
        <f>#REF!/B30</f>
        <v>#REF!</v>
      </c>
    </row>
    <row r="31" spans="1:14" x14ac:dyDescent="0.25">
      <c r="E31" s="25"/>
      <c r="F31" s="26" t="e">
        <f t="shared" si="0"/>
        <v>#DIV/0!</v>
      </c>
      <c r="G31" s="26" t="e">
        <f t="shared" si="1"/>
        <v>#DIV/0!</v>
      </c>
      <c r="H31" s="26" t="e">
        <f>E31/#REF!</f>
        <v>#REF!</v>
      </c>
    </row>
    <row r="33" spans="1:8" x14ac:dyDescent="0.25">
      <c r="A33">
        <f>68.36*10.764</f>
        <v>735.8270399999999</v>
      </c>
      <c r="B33">
        <v>6111000</v>
      </c>
      <c r="C33">
        <f t="shared" ref="C33:C39" si="2">B33/A33</f>
        <v>8304.9407915207903</v>
      </c>
      <c r="D33">
        <v>428900</v>
      </c>
      <c r="E33">
        <v>30000</v>
      </c>
      <c r="F33">
        <f>E33+D33+B33</f>
        <v>6569900</v>
      </c>
      <c r="G33">
        <f>F33/A33</f>
        <v>8928.5927845217557</v>
      </c>
      <c r="H33" s="6"/>
    </row>
    <row r="34" spans="1:8" x14ac:dyDescent="0.25">
      <c r="A34">
        <f>83.76*10.764</f>
        <v>901.59263999999996</v>
      </c>
      <c r="B34">
        <v>7337000</v>
      </c>
      <c r="C34" s="53">
        <f t="shared" si="2"/>
        <v>8137.8215332370064</v>
      </c>
      <c r="D34">
        <v>516500</v>
      </c>
      <c r="E34">
        <v>30000</v>
      </c>
      <c r="F34">
        <f>E34+D34+B34</f>
        <v>7883500</v>
      </c>
      <c r="G34">
        <f>F34/A34</f>
        <v>8743.9711131625918</v>
      </c>
      <c r="H34" s="6">
        <f>A34/1.1</f>
        <v>819.62967272727258</v>
      </c>
    </row>
    <row r="35" spans="1:8" x14ac:dyDescent="0.25">
      <c r="A35">
        <f>83.76*10.764</f>
        <v>901.59263999999996</v>
      </c>
      <c r="B35" s="53">
        <v>7548324</v>
      </c>
      <c r="C35" s="53">
        <f t="shared" si="2"/>
        <v>8372.2112017240961</v>
      </c>
      <c r="D35">
        <v>528400</v>
      </c>
      <c r="E35">
        <v>30000</v>
      </c>
      <c r="F35">
        <f>E35+D35+B35</f>
        <v>8106724</v>
      </c>
      <c r="G35">
        <f>F35/A35</f>
        <v>8991.5596471594981</v>
      </c>
    </row>
    <row r="36" spans="1:8" ht="15.75" x14ac:dyDescent="0.25">
      <c r="A36" s="54"/>
      <c r="B36" s="53"/>
      <c r="C36" s="53" t="e">
        <f t="shared" si="2"/>
        <v>#DIV/0!</v>
      </c>
      <c r="D36" s="49">
        <v>235600</v>
      </c>
      <c r="E36" s="49">
        <v>30000</v>
      </c>
      <c r="F36" s="49">
        <f>E36+D36+B36</f>
        <v>265600</v>
      </c>
      <c r="G36" s="49" t="e">
        <f>F36/A36</f>
        <v>#DIV/0!</v>
      </c>
    </row>
    <row r="37" spans="1:8" ht="15.75" x14ac:dyDescent="0.25">
      <c r="A37" s="54"/>
      <c r="B37" s="53"/>
      <c r="C37" s="53" t="e">
        <f t="shared" si="2"/>
        <v>#DIV/0!</v>
      </c>
    </row>
    <row r="38" spans="1:8" ht="15.75" x14ac:dyDescent="0.25">
      <c r="A38" s="52"/>
      <c r="B38" s="49"/>
      <c r="C38" s="49" t="e">
        <f t="shared" si="2"/>
        <v>#DIV/0!</v>
      </c>
      <c r="D38" s="49">
        <v>1194000</v>
      </c>
      <c r="E38" s="49">
        <v>30000</v>
      </c>
      <c r="F38" s="49">
        <f>E38+D38+B38</f>
        <v>1224000</v>
      </c>
      <c r="G38" s="49" t="e">
        <f>F38/A38</f>
        <v>#DIV/0!</v>
      </c>
    </row>
    <row r="39" spans="1:8" ht="15.75" x14ac:dyDescent="0.25">
      <c r="A39" s="47"/>
      <c r="B39" s="48"/>
      <c r="C39" s="49" t="e">
        <f t="shared" si="2"/>
        <v>#DIV/0!</v>
      </c>
      <c r="D39" s="49">
        <v>1220500</v>
      </c>
      <c r="E39" s="49">
        <v>30000</v>
      </c>
      <c r="F39" s="49">
        <f>E39+D39+B39</f>
        <v>1250500</v>
      </c>
      <c r="G39" s="49" t="e">
        <f>F39/A39</f>
        <v>#DIV/0!</v>
      </c>
    </row>
    <row r="40" spans="1:8" ht="15.75" x14ac:dyDescent="0.25">
      <c r="A40" s="30"/>
    </row>
    <row r="41" spans="1:8" ht="15.75" x14ac:dyDescent="0.25">
      <c r="A41" s="30"/>
    </row>
    <row r="42" spans="1:8" ht="15.75" x14ac:dyDescent="0.25">
      <c r="A42" s="30"/>
    </row>
    <row r="62" spans="3:5" x14ac:dyDescent="0.25">
      <c r="C62" s="6"/>
      <c r="D62" s="6"/>
      <c r="E62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K33" sqref="K3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>
      <selection activeCell="R2" sqref="R2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2024-03-14T13:00:45Z</dcterms:modified>
</cp:coreProperties>
</file>