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Goregaon (East)\Pravin Drupad Shah\"/>
    </mc:Choice>
  </mc:AlternateContent>
  <xr:revisionPtr revIDLastSave="0" documentId="13_ncr:1_{E7C0C54C-E142-464E-90C1-3BA5965141A8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8" i="4" l="1"/>
  <c r="I29" i="4"/>
  <c r="Q3" i="4" l="1"/>
  <c r="G31" i="4"/>
  <c r="C5" i="25" l="1"/>
  <c r="C4" i="25"/>
  <c r="C3" i="25"/>
  <c r="P2" i="4"/>
  <c r="P3" i="4"/>
  <c r="B3" i="4" s="1"/>
  <c r="C3" i="4" s="1"/>
  <c r="D3" i="4" s="1"/>
  <c r="Q4" i="4"/>
  <c r="B4" i="4" s="1"/>
  <c r="C4" i="4" s="1"/>
  <c r="D4" i="4" s="1"/>
  <c r="Q5" i="4"/>
  <c r="P6" i="4"/>
  <c r="B6" i="4"/>
  <c r="C6" i="4" s="1"/>
  <c r="P7" i="4"/>
  <c r="B7" i="4" s="1"/>
  <c r="C7" i="4" s="1"/>
  <c r="D7" i="4" s="1"/>
  <c r="Q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<sst xmlns="http://schemas.openxmlformats.org/spreadsheetml/2006/main" count="129" uniqueCount="87">
  <si>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</si>
  <si>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</si>
  <si>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</si>
  <si>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</si>
  <si>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</si>
  <si>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</si>
  <si>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</si>
  <si>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</si>
  <si>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</si>
  <si>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</si>
  <si>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</si>
  <si>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</si>
  <si>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</si>
  <si>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</si>
  <si>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</si>
  <si>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</si>
  <si>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</si>
  <si>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</si>
  <si>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</si>
  <si>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</si>
  <si>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</si>
  <si>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</si>
  <si>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</si>
  <si>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</si>
  <si>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</si>
  <si>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</si>
  <si>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</si>
  <si>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</si>
  <si>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</si>
  <si>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</si>
  <si>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</si>
  <si>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</si>
  <si>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</si>
  <si>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</si>
  <si>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</si>
  <si>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</si>
  <si>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</si>
  <si>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</si>
  <si>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</si>
  <si>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</si>
  <si>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</si>
  <si>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</si>
  <si>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</si>
  <si>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</si>
  <si>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</si>
  <si>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</si>
  <si>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</si>
  <si>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</si>
  <si>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</si>
  <si>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</si>
  <si>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</si>
  <si>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</si>
  <si>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</si>
  <si>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</si>
  <si>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</si>
  <si>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</si>
  <si>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</si>
  <si>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</si>
  <si>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</si>
  <si>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</si>
  <si>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</si>
  <si>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</si>
  <si>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</si>
  <si>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</si>
  <si>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</si>
  <si>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</si>
  <si>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</si>
  <si>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</si>
  <si>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</si>
  <si>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</si>
  <si>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</si>
  <si>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</si>
  <si>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</si>
  <si>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</si>
  <si>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</si>
  <si>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</si>
  <si>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</si>
  <si>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</si>
  <si>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</si>
  <si>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</si>
  <si>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</si>
  <si>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</si>
  <si>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</si>
  <si>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IGR-15.03.24</t>
  </si>
  <si>
    <t>ACA</t>
  </si>
  <si>
    <t>IGR-27.02.24</t>
  </si>
  <si>
    <t>07.03.2024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</si>
</sst>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B74CF1-E858-491D-9DF3-9B31209A1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FC54E6-DE1F-4C56-9E02-A453D7922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449950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1A9B16-6485-4718-BD57-4E36D1229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9550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126054</xdr:colOff>
      <xdr:row>49</xdr:row>
      <xdr:rowOff>134598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7A96A8-47B8-40D3-B254-7186795FB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975654" cy="8945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363957</xdr:colOff>
      <xdr:row>45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FC764E-7821-4CA2-B760-C8B19834A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84757" cy="8735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392536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7BE48A-5660-44A4-83A5-F62449051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13336" cy="8697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411844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7CFCDD-F1E9-4FAD-890A-DF6D203D7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61444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17" sqref="P1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82"/>
      <c r="L1" s="82"/>
      <c r="M1" s="82"/>
      <c r="N1" s="82"/>
      <c r="O1" s="82"/>
      <c r="P1" s="82"/>
      <c r="Q1" s="82"/>
      <c r="R1" s="82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G24" sqref="G2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22500</v>
      </c>
      <c r="D3" s="24" t="s">
        <v>75</v>
      </c>
      <c r="E3" s="6" t="s">
        <v>71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19800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19800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22500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ABUA</v>
      </c>
      <c r="B18" s="7"/>
      <c r="C18" s="31">
        <v>245</v>
      </c>
      <c r="D18" s="26"/>
      <c r="F18" s="19"/>
    </row>
    <row r="19" spans="1:6" x14ac:dyDescent="0.25">
      <c r="A19" s="16" t="s">
        <v>73</v>
      </c>
      <c r="B19" s="6"/>
      <c r="C19" s="32">
        <f>C18*C16</f>
        <v>5512500</v>
      </c>
      <c r="D19" s="33"/>
      <c r="E19" s="70"/>
      <c r="F19" s="34"/>
    </row>
    <row r="20" spans="1:6" x14ac:dyDescent="0.25">
      <c r="A20" s="16" t="s">
        <v>24</v>
      </c>
      <c r="C20" s="35">
        <f>C19*90%</f>
        <v>4961250</v>
      </c>
      <c r="D20" s="32"/>
      <c r="F20" s="19"/>
    </row>
    <row r="21" spans="1:6" x14ac:dyDescent="0.25">
      <c r="A21" s="16" t="s">
        <v>25</v>
      </c>
      <c r="C21" s="35">
        <f>C19*80%</f>
        <v>4410000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661500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11484.375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8" sqref="G8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8" width="12.57031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264</v>
      </c>
      <c r="C2" s="4">
        <f t="shared" ref="C2:C16" si="1">B2*1.2</f>
        <v>316.8</v>
      </c>
      <c r="D2" s="4">
        <f t="shared" ref="D2:D16" si="2">C2*1.2</f>
        <v>380.16</v>
      </c>
      <c r="E2" s="5">
        <f t="shared" ref="E2:E16" si="3">R2</f>
        <v>6336000</v>
      </c>
      <c r="F2" s="4">
        <f t="shared" ref="F2:F15" si="4">ROUND((E2/B2),0)</f>
        <v>24000</v>
      </c>
      <c r="G2" s="77">
        <f t="shared" ref="G2:G15" si="5">ROUND((E2/C2),0)</f>
        <v>20000</v>
      </c>
      <c r="H2" s="77">
        <f t="shared" ref="H2:H15" si="6">ROUND((E2/D2),0)</f>
        <v>16667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264</v>
      </c>
      <c r="R2" s="78">
        <v>6336000</v>
      </c>
      <c r="S2" s="78" t="s">
        <v>83</v>
      </c>
    </row>
    <row r="3" spans="1:19" x14ac:dyDescent="0.25">
      <c r="A3" s="4">
        <v>2</v>
      </c>
      <c r="B3" s="4">
        <f t="shared" si="0"/>
        <v>316.78451999999999</v>
      </c>
      <c r="C3" s="4">
        <f t="shared" si="1"/>
        <v>380.14142399999997</v>
      </c>
      <c r="D3" s="4">
        <f t="shared" si="2"/>
        <v>456.16970879999997</v>
      </c>
      <c r="E3" s="5">
        <f t="shared" si="3"/>
        <v>6495968</v>
      </c>
      <c r="F3" s="4">
        <f t="shared" si="4"/>
        <v>20506</v>
      </c>
      <c r="G3" s="4">
        <f t="shared" si="5"/>
        <v>17088</v>
      </c>
      <c r="H3" s="4">
        <f t="shared" si="6"/>
        <v>14240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29.43*10.764</f>
        <v>316.78451999999999</v>
      </c>
      <c r="R3" s="2">
        <v>6495968</v>
      </c>
      <c r="S3" s="2" t="s">
        <v>85</v>
      </c>
    </row>
    <row r="4" spans="1:19" x14ac:dyDescent="0.25">
      <c r="A4" s="4">
        <v>3</v>
      </c>
      <c r="B4" s="4">
        <f t="shared" si="0"/>
        <v>443.33333333333337</v>
      </c>
      <c r="C4" s="4">
        <f t="shared" si="1"/>
        <v>532</v>
      </c>
      <c r="D4" s="4">
        <f t="shared" si="2"/>
        <v>638.4</v>
      </c>
      <c r="E4" s="5">
        <f t="shared" si="3"/>
        <v>15000000</v>
      </c>
      <c r="F4" s="4">
        <f t="shared" si="4"/>
        <v>33835</v>
      </c>
      <c r="G4" s="79">
        <f t="shared" si="5"/>
        <v>28195</v>
      </c>
      <c r="H4" s="79">
        <f t="shared" si="6"/>
        <v>23496</v>
      </c>
      <c r="I4" s="79">
        <f t="shared" si="7"/>
        <v>0</v>
      </c>
      <c r="J4" s="79">
        <f t="shared" si="8"/>
        <v>0</v>
      </c>
      <c r="K4" s="80"/>
      <c r="L4" s="80"/>
      <c r="M4" s="80"/>
      <c r="N4" s="80"/>
      <c r="O4" s="80">
        <v>0</v>
      </c>
      <c r="P4" s="80">
        <v>532</v>
      </c>
      <c r="Q4" s="80">
        <f t="shared" ref="Q4:Q10" si="10">P4/1.2</f>
        <v>443.33333333333337</v>
      </c>
      <c r="R4" s="81">
        <v>15000000</v>
      </c>
      <c r="S4" s="2"/>
    </row>
    <row r="5" spans="1:19" x14ac:dyDescent="0.25">
      <c r="A5" s="4">
        <v>4</v>
      </c>
      <c r="B5" s="4">
        <f t="shared" si="0"/>
        <v>375</v>
      </c>
      <c r="C5" s="4">
        <f t="shared" si="1"/>
        <v>450</v>
      </c>
      <c r="D5" s="4">
        <f t="shared" si="2"/>
        <v>540</v>
      </c>
      <c r="E5" s="5">
        <f t="shared" si="3"/>
        <v>9000000</v>
      </c>
      <c r="F5" s="4">
        <f t="shared" si="4"/>
        <v>24000</v>
      </c>
      <c r="G5" s="77">
        <f t="shared" si="5"/>
        <v>20000</v>
      </c>
      <c r="H5" s="77">
        <f t="shared" si="6"/>
        <v>16667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v>450</v>
      </c>
      <c r="Q5" s="7">
        <f t="shared" si="10"/>
        <v>375</v>
      </c>
      <c r="R5" s="78">
        <v>9000000</v>
      </c>
      <c r="S5" s="2"/>
    </row>
    <row r="6" spans="1:19" x14ac:dyDescent="0.25">
      <c r="A6" s="4">
        <v>5</v>
      </c>
      <c r="B6" s="4">
        <f t="shared" si="0"/>
        <v>460</v>
      </c>
      <c r="C6" s="4">
        <f t="shared" si="1"/>
        <v>552</v>
      </c>
      <c r="D6" s="4">
        <f t="shared" si="2"/>
        <v>662.4</v>
      </c>
      <c r="E6" s="5">
        <f t="shared" si="3"/>
        <v>14000000</v>
      </c>
      <c r="F6" s="4">
        <f t="shared" si="4"/>
        <v>30435</v>
      </c>
      <c r="G6" s="77">
        <f t="shared" si="5"/>
        <v>25362</v>
      </c>
      <c r="H6" s="77">
        <f t="shared" si="6"/>
        <v>21135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460</v>
      </c>
      <c r="R6" s="78">
        <v>14000000</v>
      </c>
      <c r="S6" s="2"/>
    </row>
    <row r="7" spans="1:19" x14ac:dyDescent="0.25">
      <c r="A7" s="4">
        <v>6</v>
      </c>
      <c r="B7" s="4">
        <f t="shared" si="0"/>
        <v>800</v>
      </c>
      <c r="C7" s="4">
        <f t="shared" si="1"/>
        <v>960</v>
      </c>
      <c r="D7" s="4">
        <f t="shared" si="2"/>
        <v>1152</v>
      </c>
      <c r="E7" s="5">
        <f t="shared" si="3"/>
        <v>22000000</v>
      </c>
      <c r="F7" s="4">
        <f t="shared" si="4"/>
        <v>27500</v>
      </c>
      <c r="G7" s="77">
        <f t="shared" si="5"/>
        <v>22917</v>
      </c>
      <c r="H7" s="77">
        <f t="shared" si="6"/>
        <v>19097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800</v>
      </c>
      <c r="R7" s="78">
        <v>22000000</v>
      </c>
      <c r="S7" s="2"/>
    </row>
    <row r="8" spans="1:19" x14ac:dyDescent="0.25">
      <c r="A8" s="4">
        <v>7</v>
      </c>
      <c r="B8" s="4">
        <f t="shared" si="0"/>
        <v>916.66666666666674</v>
      </c>
      <c r="C8" s="4">
        <f t="shared" si="1"/>
        <v>1100</v>
      </c>
      <c r="D8" s="4">
        <f t="shared" si="2"/>
        <v>1320</v>
      </c>
      <c r="E8" s="5">
        <f t="shared" si="3"/>
        <v>22000000</v>
      </c>
      <c r="F8" s="4">
        <f t="shared" si="4"/>
        <v>24000</v>
      </c>
      <c r="G8" s="77">
        <f t="shared" si="5"/>
        <v>20000</v>
      </c>
      <c r="H8" s="77">
        <f t="shared" si="6"/>
        <v>16667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v>1100</v>
      </c>
      <c r="Q8" s="7">
        <f t="shared" si="10"/>
        <v>916.66666666666674</v>
      </c>
      <c r="R8" s="78">
        <v>22000000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86</v>
      </c>
      <c r="F28" s="57" t="s">
        <v>84</v>
      </c>
      <c r="G28" s="57">
        <v>223</v>
      </c>
      <c r="H28" s="10">
        <f>G28*25000</f>
        <v>5575000</v>
      </c>
    </row>
    <row r="29" spans="1:19" s="10" customFormat="1" x14ac:dyDescent="0.25">
      <c r="C29" s="72" t="s">
        <v>1</v>
      </c>
      <c r="D29" s="72">
        <v>4500000</v>
      </c>
      <c r="F29" s="57" t="s">
        <v>71</v>
      </c>
      <c r="G29" s="57">
        <v>245</v>
      </c>
      <c r="H29" s="10">
        <f>G29/G28</f>
        <v>1.0986547085201794</v>
      </c>
      <c r="I29" s="10">
        <f>D29/G28</f>
        <v>20179.372197309418</v>
      </c>
    </row>
    <row r="30" spans="1:19" s="10" customFormat="1" x14ac:dyDescent="0.25">
      <c r="F30" s="57" t="s">
        <v>72</v>
      </c>
      <c r="G30" s="57">
        <v>22500</v>
      </c>
    </row>
    <row r="31" spans="1:19" s="10" customFormat="1" x14ac:dyDescent="0.25">
      <c r="C31" s="75"/>
      <c r="D31" s="75"/>
      <c r="F31" s="75" t="s">
        <v>73</v>
      </c>
      <c r="G31" s="75">
        <f>G29*G30</f>
        <v>5512500</v>
      </c>
      <c r="H31" s="10">
        <f>G31/D29</f>
        <v>1.2250000000000001</v>
      </c>
    </row>
    <row r="32" spans="1:19" s="10" customFormat="1" x14ac:dyDescent="0.25">
      <c r="C32" s="75"/>
      <c r="D32" s="75"/>
      <c r="F32" s="75" t="s">
        <v>24</v>
      </c>
      <c r="G32" s="75">
        <f>G31*90%</f>
        <v>4961250</v>
      </c>
    </row>
    <row r="33" spans="3:7" s="10" customFormat="1" x14ac:dyDescent="0.25">
      <c r="C33" s="75"/>
      <c r="D33" s="75"/>
      <c r="F33" s="75" t="s">
        <v>25</v>
      </c>
      <c r="G33" s="75">
        <f>G31*80%</f>
        <v>4410000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2024-03-20T09:35:32Z</dcterms:modified>
</cp:coreProperties>
</file>