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March 2024\MAMTA GUPTA - SBI\"/>
    </mc:Choice>
  </mc:AlternateContent>
  <xr:revisionPtr revIDLastSave="0" documentId="13_ncr:1_{1682A7B3-8BBD-4E96-BC5D-20452FD9C74B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E33" i="4" l="1"/>
  <c r="D34" i="4" l="1"/>
  <c r="E32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B24" i="4" s="1"/>
  <c r="C24" i="4" s="1"/>
  <c r="D24" i="4" s="1"/>
  <c r="J24" i="4"/>
  <c r="I24" i="4"/>
  <c r="E24" i="4"/>
  <c r="A24" i="4"/>
  <c r="P23" i="4"/>
  <c r="B23" i="4" s="1"/>
  <c r="C23" i="4" s="1"/>
  <c r="D23" i="4" s="1"/>
  <c r="J23" i="4"/>
  <c r="I23" i="4"/>
  <c r="E23" i="4"/>
  <c r="A23" i="4"/>
  <c r="Q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A4" i="4"/>
  <c r="H24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Q3" i="4" s="1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7" i="4" l="1"/>
  <c r="W46" i="4"/>
  <c r="S41" i="4"/>
  <c r="W51" i="4" l="1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<sst xmlns="http://schemas.openxmlformats.org/spreadsheetml/2006/main" count="50" uniqueCount="44">
  <si>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</si>
  <si>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</si>
  <si>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</si>
  <si>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</si>
  <si>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</si>
  <si>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</si>
  <si>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</si>
  <si>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</si>
  <si>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</si>
  <si>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</si>
  <si>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</si>
  <si>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</si>
  <si>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</si>
  <si>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</si>
  <si>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</si>
  <si>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</si>
  <si>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</si>
  <si>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</si>
  <si>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</si>
  <si>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</si>
  <si>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</si>
  <si>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</si>
  <si>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</si>
  <si>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</si>
  <si>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</si>
  <si>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</si>
  <si>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</si>
  <si>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</si>
  <si>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</si>
  <si>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</si>
  <si>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</si>
  <si>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</si>
  <si>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</si>
  <si>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</si>
  <si>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</si>
  <si>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</si>
  <si>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</si>
  <si>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</si>
  <si>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</si>
  <si>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</si>
  <si>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Sion )  - MAMTA GUPTA</t>
  </si>
  <si>
    <t>Agree CA</t>
  </si>
  <si>
    <t>Approx</t>
  </si>
  <si>
    <t>As per Site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</si>
</sst>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269205</xdr:colOff>
      <xdr:row>48</xdr:row>
      <xdr:rowOff>134581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1A5BC0-166F-4450-A0D9-3F5AEE06D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947605" cy="8821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21</xdr:col>
      <xdr:colOff>592334</xdr:colOff>
      <xdr:row>53</xdr:row>
      <xdr:rowOff>182250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E105BB-B0C9-42CD-ACE8-EC4690FA7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2784334" cy="9135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220807</xdr:colOff>
      <xdr:row>48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51EB76-E0CF-4E91-A85E-803582EF4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412807" cy="8973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458965</xdr:colOff>
      <xdr:row>50</xdr:row>
      <xdr:rowOff>182257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AC6F5E-22CF-4CCE-B223-1379855AC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650965" cy="918338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393047</xdr:colOff>
      <xdr:row>52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EE37AD-9DD1-44B5-9C56-1B14805CE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71447" cy="85927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450205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A084B6-4844-42AB-AC9D-F241365B2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128605" cy="889759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450205</xdr:colOff>
      <xdr:row>48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5C5E45-6AA1-4AF8-AFD5-06D86EB33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28605" cy="89547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488310</xdr:colOff>
      <xdr:row>47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73AF41-ADE3-4F0A-935C-0882B512E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66710" cy="878327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507363</xdr:colOff>
      <xdr:row>47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2F8EDA-37EF-476D-B1B7-12844FE05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85763" cy="8888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2" zoomScaleNormal="100" workbookViewId="0">
      <selection activeCell="W45" sqref="W4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0</v>
      </c>
      <c r="C3" s="4">
        <f>B3*1.2</f>
        <v>0</v>
      </c>
      <c r="D3" s="4">
        <f t="shared" ref="D3:D14" si="2">C3*1.2</f>
        <v>0</v>
      </c>
      <c r="E3" s="5">
        <f t="shared" ref="E3:E14" si="3">R3</f>
        <v>0</v>
      </c>
      <c r="F3" s="9" t="e">
        <f t="shared" ref="F3:F14" si="4">ROUND((E3/B3),0)</f>
        <v>#DIV/0!</v>
      </c>
      <c r="G3" s="9" t="e">
        <f t="shared" ref="G3:G14" si="5">ROUND((E3/C3),0)</f>
        <v>#DIV/0!</v>
      </c>
      <c r="H3" s="9" t="e">
        <f t="shared" ref="H3:H14" si="6">ROUND((E3/D3),0)</f>
        <v>#DIV/0!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f t="shared" si="8"/>
        <v>0</v>
      </c>
      <c r="R3" s="2">
        <v>0</v>
      </c>
    </row>
    <row r="4" spans="1:20" x14ac:dyDescent="0.25">
      <c r="A4" s="4">
        <f t="shared" ref="A4:A9" si="9">N4</f>
        <v>0</v>
      </c>
      <c r="B4" s="4">
        <f t="shared" ref="B4:B9" si="10">Q4</f>
        <v>0</v>
      </c>
      <c r="C4" s="4">
        <f t="shared" ref="C4:C9" si="11">B4*1.2</f>
        <v>0</v>
      </c>
      <c r="D4" s="4">
        <f t="shared" ref="D4:D9" si="12">C4*1.2</f>
        <v>0</v>
      </c>
      <c r="E4" s="5">
        <f t="shared" ref="E4:E9" si="13">R4</f>
        <v>0</v>
      </c>
      <c r="F4" s="9" t="e">
        <f t="shared" ref="F4:F9" si="14">ROUND((E4/B4),0)</f>
        <v>#DIV/0!</v>
      </c>
      <c r="G4" s="9" t="e">
        <f t="shared" ref="G4:G9" si="15">ROUND((E4/C4),0)</f>
        <v>#DIV/0!</v>
      </c>
      <c r="H4" s="9" t="e">
        <f t="shared" ref="H4:H9" si="16">ROUND((E4/D4),0)</f>
        <v>#DIV/0!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f t="shared" ref="Q4:Q9" si="19">P4/1.2</f>
        <v>0</v>
      </c>
      <c r="R4" s="2">
        <v>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si="19"/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s="46" customFormat="1" x14ac:dyDescent="0.25">
      <c r="A16" s="44">
        <f t="shared" ref="A16:A28" si="32">N16</f>
        <v>0</v>
      </c>
      <c r="B16" s="44">
        <f t="shared" ref="B16:B28" si="33">Q16</f>
        <v>471</v>
      </c>
      <c r="C16" s="44">
        <f>B16*1.2</f>
        <v>565.19999999999993</v>
      </c>
      <c r="D16" s="44">
        <f t="shared" ref="D16:D28" si="34">C16*1.2</f>
        <v>678.2399999999999</v>
      </c>
      <c r="E16" s="45">
        <f t="shared" ref="E16:E28" si="35">R16</f>
        <v>15700000</v>
      </c>
      <c r="F16" s="44">
        <f t="shared" ref="F16:F28" si="36">ROUND((E16/B16),0)</f>
        <v>33333</v>
      </c>
      <c r="G16" s="44">
        <f t="shared" ref="G16:G28" si="37">ROUND((E16/C16),0)</f>
        <v>27778</v>
      </c>
      <c r="H16" s="44">
        <f t="shared" ref="H16:H28" si="38">ROUND((E16/D16),0)</f>
        <v>23148</v>
      </c>
      <c r="I16" s="44" t="e">
        <f>#REF!</f>
        <v>#REF!</v>
      </c>
      <c r="J16" s="44">
        <f t="shared" ref="J16:J28" si="39">S16</f>
        <v>0</v>
      </c>
      <c r="O16" s="46">
        <v>0</v>
      </c>
      <c r="P16" s="46">
        <f t="shared" ref="P16:Q28" si="40">O16/1.2</f>
        <v>0</v>
      </c>
      <c r="Q16" s="46">
        <v>471</v>
      </c>
      <c r="R16" s="47">
        <v>15700000</v>
      </c>
    </row>
    <row r="17" spans="1:25" x14ac:dyDescent="0.25">
      <c r="A17" s="4">
        <f t="shared" si="32"/>
        <v>0</v>
      </c>
      <c r="B17" s="4">
        <f t="shared" si="33"/>
        <v>472</v>
      </c>
      <c r="C17" s="4">
        <f t="shared" ref="C17:C28" si="41">B17*1.2</f>
        <v>566.4</v>
      </c>
      <c r="D17" s="4">
        <f t="shared" si="34"/>
        <v>679.68</v>
      </c>
      <c r="E17" s="5">
        <f t="shared" si="35"/>
        <v>12800000</v>
      </c>
      <c r="F17" s="9">
        <f t="shared" si="36"/>
        <v>27119</v>
      </c>
      <c r="G17" s="9">
        <f t="shared" si="37"/>
        <v>22599</v>
      </c>
      <c r="H17" s="9">
        <f t="shared" si="38"/>
        <v>18832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472</v>
      </c>
      <c r="R17" s="2">
        <v>12800000</v>
      </c>
    </row>
    <row r="18" spans="1:25" x14ac:dyDescent="0.25">
      <c r="A18" s="4">
        <f t="shared" si="32"/>
        <v>0</v>
      </c>
      <c r="B18" s="4">
        <f t="shared" si="33"/>
        <v>472</v>
      </c>
      <c r="C18" s="4">
        <f t="shared" si="41"/>
        <v>566.4</v>
      </c>
      <c r="D18" s="4">
        <f t="shared" si="34"/>
        <v>679.68</v>
      </c>
      <c r="E18" s="5">
        <f t="shared" si="35"/>
        <v>13100000</v>
      </c>
      <c r="F18" s="9">
        <f t="shared" si="36"/>
        <v>27754</v>
      </c>
      <c r="G18" s="9">
        <f t="shared" si="37"/>
        <v>23129</v>
      </c>
      <c r="H18" s="9">
        <f t="shared" si="38"/>
        <v>19274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472</v>
      </c>
      <c r="R18" s="2">
        <v>13100000</v>
      </c>
    </row>
    <row r="19" spans="1:25" s="46" customFormat="1" x14ac:dyDescent="0.25">
      <c r="A19" s="44">
        <f t="shared" si="32"/>
        <v>0</v>
      </c>
      <c r="B19" s="44">
        <f t="shared" si="33"/>
        <v>661</v>
      </c>
      <c r="C19" s="44">
        <f t="shared" si="41"/>
        <v>793.19999999999993</v>
      </c>
      <c r="D19" s="44">
        <f t="shared" si="34"/>
        <v>951.83999999999992</v>
      </c>
      <c r="E19" s="45">
        <f t="shared" si="35"/>
        <v>20000000</v>
      </c>
      <c r="F19" s="44">
        <f t="shared" si="36"/>
        <v>30257</v>
      </c>
      <c r="G19" s="44">
        <f t="shared" si="37"/>
        <v>25214</v>
      </c>
      <c r="H19" s="44">
        <f t="shared" si="38"/>
        <v>21012</v>
      </c>
      <c r="I19" s="44" t="e">
        <f>#REF!</f>
        <v>#REF!</v>
      </c>
      <c r="J19" s="44">
        <f t="shared" si="39"/>
        <v>0</v>
      </c>
      <c r="O19" s="46">
        <v>0</v>
      </c>
      <c r="P19" s="46">
        <f t="shared" si="40"/>
        <v>0</v>
      </c>
      <c r="Q19" s="46">
        <v>661</v>
      </c>
      <c r="R19" s="47">
        <v>20000000</v>
      </c>
    </row>
    <row r="20" spans="1:25" x14ac:dyDescent="0.25">
      <c r="A20" s="4">
        <f t="shared" si="32"/>
        <v>0</v>
      </c>
      <c r="B20" s="4">
        <f t="shared" si="33"/>
        <v>430</v>
      </c>
      <c r="C20" s="4">
        <f t="shared" si="41"/>
        <v>516</v>
      </c>
      <c r="D20" s="4">
        <f t="shared" si="34"/>
        <v>619.19999999999993</v>
      </c>
      <c r="E20" s="5">
        <f t="shared" si="35"/>
        <v>12400000</v>
      </c>
      <c r="F20" s="9">
        <f t="shared" si="36"/>
        <v>28837</v>
      </c>
      <c r="G20" s="9">
        <f t="shared" si="37"/>
        <v>24031</v>
      </c>
      <c r="H20" s="9">
        <f t="shared" si="38"/>
        <v>20026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430</v>
      </c>
      <c r="R20" s="2">
        <v>12400000</v>
      </c>
    </row>
    <row r="21" spans="1:25" x14ac:dyDescent="0.25">
      <c r="A21" s="4">
        <f t="shared" si="32"/>
        <v>0</v>
      </c>
      <c r="B21" s="4">
        <f t="shared" si="33"/>
        <v>472</v>
      </c>
      <c r="C21" s="4">
        <f t="shared" si="41"/>
        <v>566.4</v>
      </c>
      <c r="D21" s="4">
        <f t="shared" si="34"/>
        <v>679.68</v>
      </c>
      <c r="E21" s="5">
        <f t="shared" si="35"/>
        <v>12500000</v>
      </c>
      <c r="F21" s="9">
        <f t="shared" si="36"/>
        <v>26483</v>
      </c>
      <c r="G21" s="9">
        <f t="shared" si="37"/>
        <v>22069</v>
      </c>
      <c r="H21" s="9">
        <f t="shared" si="38"/>
        <v>18391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472</v>
      </c>
      <c r="R21" s="2">
        <v>12500000</v>
      </c>
    </row>
    <row r="22" spans="1:25" x14ac:dyDescent="0.25">
      <c r="A22" s="4">
        <f t="shared" ref="A22:A24" si="42">N22</f>
        <v>0</v>
      </c>
      <c r="B22" s="4">
        <f t="shared" ref="B22:B24" si="43">Q22</f>
        <v>854.16666666666674</v>
      </c>
      <c r="C22" s="4">
        <f t="shared" ref="C22:C24" si="44">B22*1.2</f>
        <v>1025</v>
      </c>
      <c r="D22" s="4">
        <f t="shared" ref="D22:D24" si="45">C22*1.2</f>
        <v>1230</v>
      </c>
      <c r="E22" s="5">
        <f t="shared" ref="E22:E24" si="46">R22</f>
        <v>18500000</v>
      </c>
      <c r="F22" s="9">
        <f t="shared" ref="F22:F24" si="47">ROUND((E22/B22),0)</f>
        <v>21659</v>
      </c>
      <c r="G22" s="9">
        <f t="shared" ref="G22:G24" si="48">ROUND((E22/C22),0)</f>
        <v>18049</v>
      </c>
      <c r="H22" s="9">
        <f t="shared" ref="H22:H24" si="49">ROUND((E22/D22),0)</f>
        <v>15041</v>
      </c>
      <c r="I22" s="4" t="e">
        <f>#REF!</f>
        <v>#REF!</v>
      </c>
      <c r="J22" s="4">
        <f t="shared" ref="J22:J24" si="50">S22</f>
        <v>0</v>
      </c>
      <c r="O22">
        <v>0</v>
      </c>
      <c r="P22">
        <v>1025</v>
      </c>
      <c r="Q22">
        <f t="shared" ref="Q22" si="51">P22/1.2</f>
        <v>854.16666666666674</v>
      </c>
      <c r="R22" s="2">
        <v>18500000</v>
      </c>
    </row>
    <row r="23" spans="1:25" x14ac:dyDescent="0.25">
      <c r="A23" s="4">
        <f t="shared" si="42"/>
        <v>0</v>
      </c>
      <c r="B23" s="4">
        <f t="shared" si="43"/>
        <v>471</v>
      </c>
      <c r="C23" s="4">
        <f t="shared" si="44"/>
        <v>565.19999999999993</v>
      </c>
      <c r="D23" s="4">
        <f t="shared" si="45"/>
        <v>678.2399999999999</v>
      </c>
      <c r="E23" s="5">
        <f t="shared" si="46"/>
        <v>12800000</v>
      </c>
      <c r="F23" s="9">
        <f t="shared" si="47"/>
        <v>27176</v>
      </c>
      <c r="G23" s="9">
        <f t="shared" si="48"/>
        <v>22647</v>
      </c>
      <c r="H23" s="9">
        <f t="shared" si="49"/>
        <v>18872</v>
      </c>
      <c r="I23" s="4" t="e">
        <f>#REF!</f>
        <v>#REF!</v>
      </c>
      <c r="J23" s="4">
        <f t="shared" si="50"/>
        <v>0</v>
      </c>
      <c r="O23">
        <v>0</v>
      </c>
      <c r="P23">
        <f t="shared" ref="P23:P24" si="52">O23/1.2</f>
        <v>0</v>
      </c>
      <c r="Q23">
        <v>471</v>
      </c>
      <c r="R23" s="2">
        <v>12800000</v>
      </c>
    </row>
    <row r="24" spans="1:25" x14ac:dyDescent="0.25">
      <c r="A24" s="4">
        <f t="shared" si="42"/>
        <v>0</v>
      </c>
      <c r="B24" s="4">
        <f t="shared" si="43"/>
        <v>661</v>
      </c>
      <c r="C24" s="4">
        <f t="shared" si="44"/>
        <v>793.19999999999993</v>
      </c>
      <c r="D24" s="4">
        <f t="shared" si="45"/>
        <v>951.83999999999992</v>
      </c>
      <c r="E24" s="5">
        <f t="shared" si="46"/>
        <v>18500000</v>
      </c>
      <c r="F24" s="9">
        <f t="shared" si="47"/>
        <v>27988</v>
      </c>
      <c r="G24" s="9">
        <f t="shared" si="48"/>
        <v>23323</v>
      </c>
      <c r="H24" s="9">
        <f t="shared" si="49"/>
        <v>19436</v>
      </c>
      <c r="I24" s="4" t="e">
        <f>#REF!</f>
        <v>#REF!</v>
      </c>
      <c r="J24" s="4">
        <f t="shared" si="50"/>
        <v>0</v>
      </c>
      <c r="O24">
        <v>0</v>
      </c>
      <c r="P24">
        <f t="shared" si="52"/>
        <v>0</v>
      </c>
      <c r="Q24">
        <v>661</v>
      </c>
      <c r="R24" s="2">
        <v>18500000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5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5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5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5" ht="15.75" x14ac:dyDescent="0.25">
      <c r="U29" s="17" t="s">
        <v>13</v>
      </c>
      <c r="V29" s="18"/>
      <c r="W29" s="19">
        <v>28000</v>
      </c>
      <c r="X29" s="20" t="s">
        <v>39</v>
      </c>
      <c r="Y29" t="s">
        <v>42</v>
      </c>
    </row>
    <row r="30" spans="1:25" ht="38.25" customHeight="1" x14ac:dyDescent="0.25">
      <c r="S30" s="10"/>
      <c r="T30" s="10"/>
      <c r="U30" s="21" t="s">
        <v>14</v>
      </c>
      <c r="V30" s="18"/>
      <c r="W30" s="19">
        <v>2800</v>
      </c>
      <c r="X30" s="22"/>
    </row>
    <row r="31" spans="1:25" ht="15.75" x14ac:dyDescent="0.25">
      <c r="S31" s="10"/>
      <c r="T31" s="10"/>
      <c r="U31" s="17" t="s">
        <v>15</v>
      </c>
      <c r="V31" s="18"/>
      <c r="W31" s="19">
        <f>W29-W30</f>
        <v>25200</v>
      </c>
      <c r="X31" s="22"/>
    </row>
    <row r="32" spans="1:25" ht="15.75" x14ac:dyDescent="0.25">
      <c r="C32" t="s">
        <v>41</v>
      </c>
      <c r="D32">
        <v>41.99</v>
      </c>
      <c r="E32">
        <f>D32*10.764</f>
        <v>451.98036000000002</v>
      </c>
      <c r="G32" s="6"/>
      <c r="H32" s="6"/>
      <c r="S32" s="10"/>
      <c r="T32" s="10"/>
      <c r="U32" s="17" t="s">
        <v>16</v>
      </c>
      <c r="V32" s="18"/>
      <c r="W32" s="19">
        <f>W30</f>
        <v>2800</v>
      </c>
      <c r="X32" s="22"/>
    </row>
    <row r="33" spans="4:25" ht="15.75" x14ac:dyDescent="0.25">
      <c r="D33">
        <v>50.4</v>
      </c>
      <c r="E33">
        <f>D33*10.764</f>
        <v>542.50559999999996</v>
      </c>
      <c r="S33" s="10"/>
      <c r="T33" s="10"/>
      <c r="U33" s="17" t="s">
        <v>17</v>
      </c>
      <c r="V33" s="23"/>
      <c r="W33" s="24">
        <f>X33-X34</f>
        <v>4</v>
      </c>
      <c r="X33" s="25">
        <v>2024</v>
      </c>
    </row>
    <row r="34" spans="4:25" ht="15.75" x14ac:dyDescent="0.25">
      <c r="D34">
        <f>D33/D32</f>
        <v>1.200285782329126</v>
      </c>
      <c r="S34" s="10"/>
      <c r="T34" s="10"/>
      <c r="U34" s="17" t="s">
        <v>18</v>
      </c>
      <c r="V34" s="23"/>
      <c r="W34" s="24">
        <f>W35-W33</f>
        <v>56</v>
      </c>
      <c r="X34" s="24">
        <v>2020</v>
      </c>
      <c r="Y34" t="s">
        <v>43</v>
      </c>
    </row>
    <row r="35" spans="4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4:25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6</v>
      </c>
      <c r="X36" s="24"/>
    </row>
    <row r="37" spans="4:25" ht="15.75" x14ac:dyDescent="0.25">
      <c r="U37" s="17"/>
      <c r="V37" s="26"/>
      <c r="W37" s="27">
        <v>0</v>
      </c>
      <c r="X37" s="27"/>
    </row>
    <row r="38" spans="4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4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2800</v>
      </c>
      <c r="X39" s="22"/>
    </row>
    <row r="40" spans="4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25200</v>
      </c>
      <c r="X40" s="22"/>
    </row>
    <row r="41" spans="4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4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28000</v>
      </c>
      <c r="X42" s="22"/>
    </row>
    <row r="43" spans="4:25" ht="15.75" x14ac:dyDescent="0.25">
      <c r="S43" s="10"/>
      <c r="T43" s="10"/>
      <c r="U43" s="23"/>
      <c r="V43" s="23"/>
      <c r="W43" s="24"/>
      <c r="X43" s="24"/>
    </row>
    <row r="44" spans="4:25" ht="15.75" x14ac:dyDescent="0.25">
      <c r="S44" s="10"/>
      <c r="T44" s="10"/>
      <c r="U44" s="28" t="s">
        <v>38</v>
      </c>
      <c r="V44" s="30"/>
      <c r="W44" s="25">
        <v>452</v>
      </c>
      <c r="X44" s="24"/>
    </row>
    <row r="45" spans="4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12656000</v>
      </c>
      <c r="X45" s="33"/>
    </row>
    <row r="46" spans="4:25" ht="15.75" x14ac:dyDescent="0.25">
      <c r="S46" s="11"/>
      <c r="T46" s="10"/>
      <c r="U46" s="17" t="s">
        <v>25</v>
      </c>
      <c r="V46" s="23"/>
      <c r="W46" s="34">
        <f>W45*0.85</f>
        <v>10757600</v>
      </c>
      <c r="X46" s="35"/>
    </row>
    <row r="47" spans="4:25" ht="15.75" x14ac:dyDescent="0.25">
      <c r="S47" s="10"/>
      <c r="T47" s="10"/>
      <c r="U47" s="17" t="s">
        <v>26</v>
      </c>
      <c r="V47" s="23"/>
      <c r="W47" s="34">
        <f>W45*0.7</f>
        <v>8859200</v>
      </c>
      <c r="X47" s="34"/>
    </row>
    <row r="48" spans="4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1265600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26366.666666666668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3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Y27" sqref="Y27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2024-03-15T05:25:35Z</dcterms:modified>
</cp:coreProperties>
</file>