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Zaveri Bazar\Rajendra shah\"/>
    </mc:Choice>
  </mc:AlternateContent>
  <xr:revisionPtr revIDLastSave="0" documentId="13_ncr:1_{63E779CA-6B9B-42EF-8198-7FBCA763A89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N22" i="24" l="1"/>
  <c r="N21" i="24"/>
  <c r="N20" i="24"/>
  <c r="N18" i="24"/>
  <c r="N17" i="24"/>
  <c r="N16" i="24"/>
  <c r="N15" i="24"/>
  <c r="N14" i="24"/>
  <c r="N13" i="24"/>
  <c r="N12" i="24"/>
  <c r="N11" i="24"/>
  <c r="N10" i="24"/>
  <c r="N9" i="24"/>
  <c r="G27" i="4" l="1"/>
  <c r="Q5" i="4" l="1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N19" i="24" l="1"/>
  <c r="O19" i="24" s="1"/>
  <c r="D5" i="4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<sst xmlns="http://schemas.openxmlformats.org/spreadsheetml/2006/main" count="135" uniqueCount="93">
  <si>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</si>
  <si>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</si>
  <si>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</si>
  <si>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</si>
  <si>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</si>
  <si>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</si>
  <si>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</si>
  <si>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</si>
  <si>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</si>
  <si>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</si>
  <si>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</si>
  <si>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</si>
  <si>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</si>
  <si>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</si>
  <si>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</si>
  <si>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</si>
  <si>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</si>
  <si>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</si>
  <si>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</si>
  <si>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</si>
  <si>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</si>
  <si>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</si>
  <si>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</si>
  <si>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</si>
  <si>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</si>
  <si>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</si>
  <si>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</si>
  <si>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</si>
  <si>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</si>
  <si>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</si>
  <si>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</si>
  <si>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</si>
  <si>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</si>
  <si>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</si>
  <si>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</si>
  <si>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</si>
  <si>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</si>
  <si>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</si>
  <si>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</si>
  <si>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</si>
  <si>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</si>
  <si>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</si>
  <si>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</si>
  <si>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</si>
  <si>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</si>
  <si>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</si>
  <si>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</si>
  <si>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</si>
  <si>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</si>
  <si>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</si>
  <si>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</si>
  <si>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</si>
  <si>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</si>
  <si>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</si>
  <si>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</si>
  <si>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</si>
  <si>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</si>
  <si>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</si>
  <si>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</si>
  <si>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</si>
  <si>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</si>
  <si>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</si>
  <si>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</si>
  <si>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</si>
  <si>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</si>
  <si>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</si>
  <si>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</si>
  <si>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</si>
  <si>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</si>
  <si>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</si>
  <si>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</si>
  <si>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</si>
  <si>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</si>
  <si>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</si>
  <si>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</si>
  <si>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</si>
  <si>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</si>
  <si>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</si>
  <si>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</si>
  <si>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</si>
  <si>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</si>
  <si>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</si>
  <si>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</si>
  <si>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RERA CA</t>
  </si>
  <si>
    <t>26.04.2018</t>
  </si>
  <si>
    <t>IGR-02.03.23</t>
  </si>
  <si>
    <t>IGR-18.07.23</t>
  </si>
  <si>
    <t>IGR-26.09.23</t>
  </si>
  <si>
    <t>ACA</t>
  </si>
  <si>
    <t>MCA</t>
  </si>
  <si>
    <t>BALCONY</t>
  </si>
  <si>
    <t>TMCA</t>
  </si>
  <si>
    <t>Garden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</si>
</sst>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5639DD-88D8-4BCE-8D29-43D47B3EB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60FEE4-04A3-4FCA-AF15-394C95B69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C2143D-25AB-4158-BA91-E8C5BC0F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2C097E-5D5B-4657-8312-CBDECFFF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A79D63-4F57-48B2-8839-ED34753A7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888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16BC7B-A766-4B72-B69F-3E326B3AE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811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26F6A2-3A23-4880-902F-AAC002364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8726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F276DF-102F-4C54-8D93-25E9490E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K5" sqref="K5:M24"/>
    </sheetView>
  </sheetViews>
  <sheetFormatPr defaultRowHeight="15" x14ac:dyDescent="0.25"/>
  <cols>
    <col min="11" max="11" width="12.710937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22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46">
        <f t="shared" si="6"/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>
        <f t="shared" si="6"/>
        <v>0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46">
        <f t="shared" si="6"/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>
        <f t="shared" si="6"/>
        <v>0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6">
        <f t="shared" si="6"/>
        <v>0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>
        <f t="shared" si="6"/>
        <v>0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6">
        <f t="shared" si="6"/>
        <v>0</v>
      </c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6">
        <f>SUM(N5:N18)</f>
        <v>0</v>
      </c>
      <c r="O19" s="46">
        <f>N19*10.764</f>
        <v>0</v>
      </c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6">
        <f t="shared" si="6"/>
        <v>0</v>
      </c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46">
        <f t="shared" si="6"/>
        <v>0</v>
      </c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6">
        <f t="shared" si="6"/>
        <v>0</v>
      </c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5000</v>
      </c>
      <c r="D3" s="24" t="s">
        <v>75</v>
      </c>
      <c r="E3" s="6" t="s">
        <v>88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2500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510</v>
      </c>
      <c r="D18" s="26"/>
      <c r="F18" s="19"/>
    </row>
    <row r="19" spans="1:6" x14ac:dyDescent="0.25">
      <c r="A19" s="16" t="s">
        <v>73</v>
      </c>
      <c r="B19" s="6"/>
      <c r="C19" s="32">
        <f>C18*C16</f>
        <v>2550000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2295000</v>
      </c>
      <c r="D20" s="32"/>
      <c r="F20" s="19"/>
    </row>
    <row r="21" spans="1:6" x14ac:dyDescent="0.25">
      <c r="A21" s="16" t="s">
        <v>25</v>
      </c>
      <c r="C21" s="35">
        <f>C19*80%</f>
        <v>2040000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1275000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5312.5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29" sqref="G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291.31689599999999</v>
      </c>
      <c r="C2" s="4">
        <f t="shared" ref="C2:C16" si="1">B2*1.2</f>
        <v>349.58027519999996</v>
      </c>
      <c r="D2" s="4">
        <f t="shared" ref="D2:D16" si="2">C2*1.2</f>
        <v>419.49633023999996</v>
      </c>
      <c r="E2" s="5">
        <f t="shared" ref="E2:E16" si="3">R2</f>
        <v>1450000</v>
      </c>
      <c r="F2" s="77">
        <f t="shared" ref="F2:F15" si="4">ROUND((E2/B2),0)</f>
        <v>4977</v>
      </c>
      <c r="G2" s="77">
        <f t="shared" ref="G2:G15" si="5">ROUND((E2/C2),0)</f>
        <v>4148</v>
      </c>
      <c r="H2" s="77">
        <f t="shared" ref="H2:H15" si="6">ROUND((E2/D2),0)</f>
        <v>3457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27.064*10.764</f>
        <v>291.31689599999999</v>
      </c>
      <c r="R2" s="78">
        <v>1450000</v>
      </c>
      <c r="S2" s="78" t="s">
        <v>85</v>
      </c>
    </row>
    <row r="3" spans="1:19" x14ac:dyDescent="0.25">
      <c r="A3" s="4">
        <v>2</v>
      </c>
      <c r="B3" s="4">
        <f t="shared" si="0"/>
        <v>348</v>
      </c>
      <c r="C3" s="4">
        <f t="shared" si="1"/>
        <v>417.59999999999997</v>
      </c>
      <c r="D3" s="4">
        <f t="shared" si="2"/>
        <v>501.11999999999995</v>
      </c>
      <c r="E3" s="5">
        <f t="shared" si="3"/>
        <v>1525000</v>
      </c>
      <c r="F3" s="77">
        <f t="shared" si="4"/>
        <v>4382</v>
      </c>
      <c r="G3" s="77">
        <f t="shared" si="5"/>
        <v>3652</v>
      </c>
      <c r="H3" s="77">
        <f t="shared" si="6"/>
        <v>3043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348</v>
      </c>
      <c r="R3" s="78">
        <v>1525000</v>
      </c>
      <c r="S3" s="78" t="s">
        <v>86</v>
      </c>
    </row>
    <row r="4" spans="1:19" x14ac:dyDescent="0.25">
      <c r="A4" s="4">
        <v>3</v>
      </c>
      <c r="B4" s="4">
        <f t="shared" si="0"/>
        <v>270</v>
      </c>
      <c r="C4" s="4">
        <f t="shared" si="1"/>
        <v>324</v>
      </c>
      <c r="D4" s="4">
        <f t="shared" si="2"/>
        <v>388.8</v>
      </c>
      <c r="E4" s="5">
        <f t="shared" si="3"/>
        <v>1605000</v>
      </c>
      <c r="F4" s="4">
        <f t="shared" si="4"/>
        <v>5944</v>
      </c>
      <c r="G4" s="4">
        <f t="shared" si="5"/>
        <v>4954</v>
      </c>
      <c r="H4" s="4">
        <f t="shared" si="6"/>
        <v>4128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270</v>
      </c>
      <c r="R4" s="2">
        <v>1605000</v>
      </c>
      <c r="S4" s="2" t="s">
        <v>87</v>
      </c>
    </row>
    <row r="5" spans="1:19" x14ac:dyDescent="0.25">
      <c r="A5" s="4">
        <v>4</v>
      </c>
      <c r="B5" s="4">
        <f t="shared" si="0"/>
        <v>236.70035999999996</v>
      </c>
      <c r="C5" s="4">
        <f t="shared" si="1"/>
        <v>284.04043199999995</v>
      </c>
      <c r="D5" s="4">
        <f t="shared" si="2"/>
        <v>340.84851839999993</v>
      </c>
      <c r="E5" s="5">
        <f t="shared" si="3"/>
        <v>1500000</v>
      </c>
      <c r="F5" s="4">
        <f t="shared" si="4"/>
        <v>6337</v>
      </c>
      <c r="G5" s="4">
        <f t="shared" si="5"/>
        <v>5281</v>
      </c>
      <c r="H5" s="4">
        <f t="shared" si="6"/>
        <v>4401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21.99*10.764</f>
        <v>236.70035999999996</v>
      </c>
      <c r="R5" s="2">
        <v>1500000</v>
      </c>
      <c r="S5" s="2" t="s">
        <v>87</v>
      </c>
    </row>
    <row r="6" spans="1:19" x14ac:dyDescent="0.25">
      <c r="A6" s="4">
        <v>5</v>
      </c>
      <c r="B6" s="4">
        <f t="shared" si="0"/>
        <v>775</v>
      </c>
      <c r="C6" s="4">
        <f t="shared" si="1"/>
        <v>930</v>
      </c>
      <c r="D6" s="4">
        <f t="shared" si="2"/>
        <v>1116</v>
      </c>
      <c r="E6" s="5">
        <f t="shared" si="3"/>
        <v>2950000</v>
      </c>
      <c r="F6" s="4">
        <f t="shared" si="4"/>
        <v>3806</v>
      </c>
      <c r="G6" s="4">
        <f t="shared" si="5"/>
        <v>3172</v>
      </c>
      <c r="H6" s="4">
        <f t="shared" si="6"/>
        <v>2643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775</v>
      </c>
      <c r="R6" s="2">
        <v>2950000</v>
      </c>
      <c r="S6" s="2"/>
    </row>
    <row r="7" spans="1:19" x14ac:dyDescent="0.25">
      <c r="A7" s="4">
        <v>6</v>
      </c>
      <c r="B7" s="4">
        <f t="shared" si="0"/>
        <v>576</v>
      </c>
      <c r="C7" s="4">
        <f t="shared" si="1"/>
        <v>691.19999999999993</v>
      </c>
      <c r="D7" s="4">
        <f t="shared" si="2"/>
        <v>829.43999999999994</v>
      </c>
      <c r="E7" s="5">
        <f t="shared" si="3"/>
        <v>3500000</v>
      </c>
      <c r="F7" s="77">
        <f t="shared" si="4"/>
        <v>6076</v>
      </c>
      <c r="G7" s="77">
        <f t="shared" si="5"/>
        <v>5064</v>
      </c>
      <c r="H7" s="77">
        <f t="shared" si="6"/>
        <v>4220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576</v>
      </c>
      <c r="R7" s="78">
        <v>3500000</v>
      </c>
      <c r="S7" s="2"/>
    </row>
    <row r="8" spans="1:19" x14ac:dyDescent="0.25">
      <c r="A8" s="4">
        <v>7</v>
      </c>
      <c r="B8" s="4">
        <f t="shared" si="0"/>
        <v>730</v>
      </c>
      <c r="C8" s="4">
        <f t="shared" si="1"/>
        <v>876</v>
      </c>
      <c r="D8" s="4">
        <f t="shared" si="2"/>
        <v>1051.2</v>
      </c>
      <c r="E8" s="5">
        <f t="shared" si="3"/>
        <v>2800000</v>
      </c>
      <c r="F8" s="4">
        <f t="shared" si="4"/>
        <v>3836</v>
      </c>
      <c r="G8" s="4">
        <f t="shared" si="5"/>
        <v>3196</v>
      </c>
      <c r="H8" s="4">
        <f t="shared" si="6"/>
        <v>2664</v>
      </c>
      <c r="I8" s="4">
        <f t="shared" si="7"/>
        <v>0</v>
      </c>
      <c r="J8" s="4">
        <f t="shared" si="8"/>
        <v>0</v>
      </c>
      <c r="O8">
        <v>0</v>
      </c>
      <c r="P8">
        <v>876</v>
      </c>
      <c r="Q8">
        <f t="shared" ref="Q8:Q10" si="10">P8/1.2</f>
        <v>730</v>
      </c>
      <c r="R8" s="2">
        <v>2800000</v>
      </c>
      <c r="S8" s="2"/>
    </row>
    <row r="9" spans="1:19" x14ac:dyDescent="0.25">
      <c r="A9" s="4">
        <v>8</v>
      </c>
      <c r="B9" s="4">
        <f t="shared" si="0"/>
        <v>350</v>
      </c>
      <c r="C9" s="4">
        <f t="shared" si="1"/>
        <v>420</v>
      </c>
      <c r="D9" s="4">
        <f t="shared" si="2"/>
        <v>504</v>
      </c>
      <c r="E9" s="5">
        <f t="shared" si="3"/>
        <v>2500000</v>
      </c>
      <c r="F9" s="77">
        <f t="shared" si="4"/>
        <v>7143</v>
      </c>
      <c r="G9" s="77">
        <f t="shared" si="5"/>
        <v>5952</v>
      </c>
      <c r="H9" s="77">
        <f t="shared" si="6"/>
        <v>4960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350</v>
      </c>
      <c r="R9" s="78">
        <v>2500000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 t="s">
        <v>92</v>
      </c>
      <c r="G24" s="10">
        <v>1241</v>
      </c>
    </row>
    <row r="25" spans="1:19" s="10" customFormat="1" x14ac:dyDescent="0.25">
      <c r="F25" s="57" t="s">
        <v>89</v>
      </c>
      <c r="G25" s="57">
        <v>501</v>
      </c>
    </row>
    <row r="26" spans="1:19" s="10" customFormat="1" x14ac:dyDescent="0.25">
      <c r="F26" s="57" t="s">
        <v>90</v>
      </c>
      <c r="G26" s="57">
        <v>55</v>
      </c>
    </row>
    <row r="27" spans="1:19" s="10" customFormat="1" x14ac:dyDescent="0.25">
      <c r="F27" s="57" t="s">
        <v>91</v>
      </c>
      <c r="G27" s="57">
        <f>SUM(G25:G26)</f>
        <v>556</v>
      </c>
    </row>
    <row r="28" spans="1:19" s="10" customFormat="1" x14ac:dyDescent="0.25">
      <c r="C28" s="72" t="s">
        <v>74</v>
      </c>
      <c r="D28" s="72" t="s">
        <v>84</v>
      </c>
      <c r="F28" s="57" t="s">
        <v>83</v>
      </c>
      <c r="G28" s="57">
        <v>510</v>
      </c>
    </row>
    <row r="29" spans="1:19" s="10" customFormat="1" x14ac:dyDescent="0.25">
      <c r="C29" s="72" t="s">
        <v>1</v>
      </c>
      <c r="D29" s="72">
        <v>1822080</v>
      </c>
      <c r="F29" s="57" t="s">
        <v>71</v>
      </c>
      <c r="G29" s="57">
        <v>561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5000</v>
      </c>
    </row>
    <row r="31" spans="1:19" s="10" customFormat="1" x14ac:dyDescent="0.25">
      <c r="C31" s="74"/>
      <c r="D31" s="74"/>
      <c r="F31" s="74" t="s">
        <v>73</v>
      </c>
      <c r="G31" s="74">
        <f>G28*G30</f>
        <v>2550000</v>
      </c>
      <c r="H31" s="10">
        <f>G31/D29</f>
        <v>1.3994994731296102</v>
      </c>
    </row>
    <row r="32" spans="1:19" s="10" customFormat="1" x14ac:dyDescent="0.25">
      <c r="C32" s="74"/>
      <c r="D32" s="74"/>
      <c r="F32" s="74" t="s">
        <v>24</v>
      </c>
      <c r="G32" s="74">
        <f>G31*90%</f>
        <v>2295000</v>
      </c>
    </row>
    <row r="33" spans="3:7" s="10" customFormat="1" x14ac:dyDescent="0.25">
      <c r="C33" s="74"/>
      <c r="D33" s="74"/>
      <c r="F33" s="74" t="s">
        <v>25</v>
      </c>
      <c r="G33" s="74">
        <f>G31*80%</f>
        <v>2040000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2024-05-21T11:26:43Z</dcterms:modified>
</cp:coreProperties>
</file>