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PRAJKTA NITIN SHENDE - SBI\"/>
    </mc:Choice>
  </mc:AlternateContent>
  <xr:revisionPtr revIDLastSave="0" documentId="13_ncr:1_{4AAE4AF1-7238-4CE9-A539-8291D29B9DB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<sst xmlns="http://schemas.openxmlformats.org/spreadsheetml/2006/main" count="50" uniqueCount="44">
  <si>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</si>
  <si>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</si>
  <si>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</si>
  <si>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</si>
  <si>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</si>
  <si>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</si>
  <si>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</si>
  <si>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</si>
  <si>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</si>
  <si>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</si>
  <si>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</si>
  <si>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</si>
  <si>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</si>
  <si>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</si>
  <si>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</si>
  <si>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</si>
  <si>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</si>
  <si>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</si>
  <si>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</si>
  <si>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</si>
  <si>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</si>
  <si>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</si>
  <si>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</si>
  <si>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</si>
  <si>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</si>
  <si>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</si>
  <si>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</si>
  <si>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</si>
  <si>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</si>
  <si>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</si>
  <si>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</si>
  <si>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</si>
  <si>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</si>
  <si>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</si>
  <si>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</si>
  <si>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</si>
  <si>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</si>
  <si>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</si>
  <si>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</si>
  <si>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Thane ) - MRS. PRAJKTA NITIN SHENDE, MR. NITIN NAMDEORAO SHENDE &amp; MR. NAMDEORAO SITARAMJI SHENDE</t>
  </si>
  <si>
    <t>Agree CA</t>
  </si>
  <si>
    <t>As per OC</t>
  </si>
  <si>
    <t>FMV / RV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</si>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</sst>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12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50099</xdr:colOff>
      <xdr:row>42</xdr:row>
      <xdr:rowOff>29632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BC60E-1E10-4D06-808F-B3161BD9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28499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97731</xdr:colOff>
      <xdr:row>49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40E430-932E-4DF1-AF36-6936F94A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776131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40573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1276A-8990-4352-A875-4A01F55C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18973" cy="7659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88204</xdr:colOff>
      <xdr:row>46</xdr:row>
      <xdr:rowOff>20203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24892-04C5-4E55-850B-5E637AB8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66604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269205</xdr:colOff>
      <xdr:row>51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B02FF-D419-4446-95B3-725570EE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47605" cy="8478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345415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1F525-A813-4E0F-811B-CDFD1D8B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23815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37024-E970-403B-84FC-90BFEAA7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068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527501</xdr:colOff>
      <xdr:row>6</xdr:row>
      <xdr:rowOff>161925</xdr:rowOff>
    </xdr:from>
    <xdr:to>
      <xdr:col>28</xdr:col>
      <xdr:colOff>212088</xdr:colOff>
      <xdr:row>37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2ABC7-32F1-4219-816C-9DC51FA7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501" y="1304925"/>
          <a:ext cx="16753387" cy="59150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100984</xdr:colOff>
      <xdr:row>3</xdr:row>
      <xdr:rowOff>104775</xdr:rowOff>
    </xdr:from>
    <xdr:to>
      <xdr:col>29</xdr:col>
      <xdr:colOff>59691</xdr:colOff>
      <xdr:row>35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A14F42-95EC-40FD-890A-5FAEF9E4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84" y="676275"/>
          <a:ext cx="17027507" cy="616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U36" sqref="U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861</v>
      </c>
      <c r="C3" s="40">
        <f>B3*1.2</f>
        <v>1033.2</v>
      </c>
      <c r="D3" s="40">
        <f t="shared" ref="D3:D14" si="2">C3*1.2</f>
        <v>1239.8399999999999</v>
      </c>
      <c r="E3" s="41">
        <f t="shared" ref="E3:E14" si="3">R3</f>
        <v>15000000</v>
      </c>
      <c r="F3" s="40">
        <f t="shared" ref="F3:F14" si="4">ROUND((E3/B3),0)</f>
        <v>17422</v>
      </c>
      <c r="G3" s="40">
        <f t="shared" ref="G3:G14" si="5">ROUND((E3/C3),0)</f>
        <v>14518</v>
      </c>
      <c r="H3" s="40">
        <f t="shared" ref="H3:H14" si="6">ROUND((E3/D3),0)</f>
        <v>12098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861</v>
      </c>
      <c r="R3" s="43">
        <v>15000000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675</v>
      </c>
      <c r="C4" s="40">
        <f t="shared" ref="C4:C9" si="11">B4*1.2</f>
        <v>810</v>
      </c>
      <c r="D4" s="40">
        <f t="shared" ref="D4:D9" si="12">C4*1.2</f>
        <v>972</v>
      </c>
      <c r="E4" s="41">
        <f t="shared" ref="E4:E9" si="13">R4</f>
        <v>12683518</v>
      </c>
      <c r="F4" s="40">
        <f t="shared" ref="F4:F9" si="14">ROUND((E4/B4),0)</f>
        <v>18790</v>
      </c>
      <c r="G4" s="40">
        <f t="shared" ref="G4:G9" si="15">ROUND((E4/C4),0)</f>
        <v>15659</v>
      </c>
      <c r="H4" s="40">
        <f t="shared" ref="H4:H9" si="16">ROUND((E4/D4),0)</f>
        <v>13049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f t="shared" ref="P4:P9" si="18">O4/1.2</f>
        <v>0</v>
      </c>
      <c r="Q4" s="42">
        <v>675</v>
      </c>
      <c r="R4" s="43">
        <v>12683518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693</v>
      </c>
      <c r="C16" s="4">
        <f>B16*1.2</f>
        <v>831.6</v>
      </c>
      <c r="D16" s="4">
        <f t="shared" ref="D16:D28" si="34">C16*1.2</f>
        <v>997.92</v>
      </c>
      <c r="E16" s="5">
        <f t="shared" ref="E16:E28" si="35">R16</f>
        <v>13200000</v>
      </c>
      <c r="F16" s="9">
        <f t="shared" ref="F16:F28" si="36">ROUND((E16/B16),0)</f>
        <v>19048</v>
      </c>
      <c r="G16" s="9">
        <f t="shared" ref="G16:G28" si="37">ROUND((E16/C16),0)</f>
        <v>15873</v>
      </c>
      <c r="H16" s="9">
        <f t="shared" ref="H16:H28" si="38">ROUND((E16/D16),0)</f>
        <v>13228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693</v>
      </c>
      <c r="R16" s="2">
        <v>13200000</v>
      </c>
    </row>
    <row r="17" spans="1:25" x14ac:dyDescent="0.25">
      <c r="A17" s="4">
        <f t="shared" si="32"/>
        <v>0</v>
      </c>
      <c r="B17" s="4">
        <f t="shared" si="33"/>
        <v>900</v>
      </c>
      <c r="C17" s="4">
        <f t="shared" ref="C17:C28" si="41">B17*1.2</f>
        <v>1080</v>
      </c>
      <c r="D17" s="4">
        <f t="shared" si="34"/>
        <v>1296</v>
      </c>
      <c r="E17" s="5">
        <f t="shared" si="35"/>
        <v>16500000</v>
      </c>
      <c r="F17" s="9">
        <f t="shared" si="36"/>
        <v>18333</v>
      </c>
      <c r="G17" s="9">
        <f t="shared" si="37"/>
        <v>15278</v>
      </c>
      <c r="H17" s="9">
        <f t="shared" si="38"/>
        <v>12731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900</v>
      </c>
      <c r="R17" s="2">
        <v>16500000</v>
      </c>
    </row>
    <row r="18" spans="1:25" x14ac:dyDescent="0.25">
      <c r="A18" s="4">
        <f t="shared" si="32"/>
        <v>0</v>
      </c>
      <c r="B18" s="4">
        <f t="shared" si="33"/>
        <v>625</v>
      </c>
      <c r="C18" s="4">
        <f t="shared" si="41"/>
        <v>750</v>
      </c>
      <c r="D18" s="4">
        <f t="shared" si="34"/>
        <v>900</v>
      </c>
      <c r="E18" s="5">
        <f t="shared" si="35"/>
        <v>12500000</v>
      </c>
      <c r="F18" s="9">
        <f t="shared" si="36"/>
        <v>20000</v>
      </c>
      <c r="G18" s="9">
        <f t="shared" si="37"/>
        <v>16667</v>
      </c>
      <c r="H18" s="9">
        <f t="shared" si="38"/>
        <v>13889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625</v>
      </c>
      <c r="R18" s="2">
        <v>12500000</v>
      </c>
    </row>
    <row r="19" spans="1:25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11000000</v>
      </c>
      <c r="F19" s="9">
        <f t="shared" si="36"/>
        <v>16923</v>
      </c>
      <c r="G19" s="9">
        <f t="shared" si="37"/>
        <v>14103</v>
      </c>
      <c r="H19" s="9">
        <f t="shared" si="38"/>
        <v>11752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11000000</v>
      </c>
    </row>
    <row r="20" spans="1:25" x14ac:dyDescent="0.25">
      <c r="A20" s="4">
        <f t="shared" si="32"/>
        <v>0</v>
      </c>
      <c r="B20" s="4">
        <f t="shared" si="33"/>
        <v>1000</v>
      </c>
      <c r="C20" s="4">
        <f t="shared" si="41"/>
        <v>1200</v>
      </c>
      <c r="D20" s="4">
        <f t="shared" si="34"/>
        <v>1440</v>
      </c>
      <c r="E20" s="5">
        <f t="shared" si="35"/>
        <v>16000000</v>
      </c>
      <c r="F20" s="9">
        <f t="shared" si="36"/>
        <v>16000</v>
      </c>
      <c r="G20" s="9">
        <f t="shared" si="37"/>
        <v>13333</v>
      </c>
      <c r="H20" s="9">
        <f t="shared" si="38"/>
        <v>11111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1000</v>
      </c>
      <c r="R20" s="2">
        <v>16000000</v>
      </c>
    </row>
    <row r="21" spans="1:25" x14ac:dyDescent="0.25">
      <c r="A21" s="4">
        <f t="shared" si="32"/>
        <v>0</v>
      </c>
      <c r="B21" s="4">
        <f t="shared" si="33"/>
        <v>455</v>
      </c>
      <c r="C21" s="4">
        <f t="shared" si="41"/>
        <v>546</v>
      </c>
      <c r="D21" s="4">
        <f t="shared" si="34"/>
        <v>655.19999999999993</v>
      </c>
      <c r="E21" s="5">
        <f t="shared" si="35"/>
        <v>8000000</v>
      </c>
      <c r="F21" s="9">
        <f t="shared" si="36"/>
        <v>17582</v>
      </c>
      <c r="G21" s="9">
        <f t="shared" si="37"/>
        <v>14652</v>
      </c>
      <c r="H21" s="9">
        <f t="shared" si="38"/>
        <v>12210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455</v>
      </c>
      <c r="R21" s="2">
        <v>8000000</v>
      </c>
    </row>
    <row r="22" spans="1:25" s="42" customFormat="1" x14ac:dyDescent="0.25">
      <c r="A22" s="40">
        <f t="shared" ref="A22:A24" si="42">N22</f>
        <v>0</v>
      </c>
      <c r="B22" s="40">
        <f t="shared" ref="B22:B24" si="43">Q22</f>
        <v>900</v>
      </c>
      <c r="C22" s="40">
        <f t="shared" ref="C22:C24" si="44">B22*1.2</f>
        <v>1080</v>
      </c>
      <c r="D22" s="40">
        <f t="shared" ref="D22:D24" si="45">C22*1.2</f>
        <v>1296</v>
      </c>
      <c r="E22" s="41">
        <f t="shared" ref="E22:E24" si="46">R22</f>
        <v>21000000</v>
      </c>
      <c r="F22" s="40">
        <f t="shared" ref="F22:F24" si="47">ROUND((E22/B22),0)</f>
        <v>23333</v>
      </c>
      <c r="G22" s="40">
        <f t="shared" ref="G22:G24" si="48">ROUND((E22/C22),0)</f>
        <v>19444</v>
      </c>
      <c r="H22" s="40">
        <f t="shared" ref="H22:H24" si="49">ROUND((E22/D22),0)</f>
        <v>16204</v>
      </c>
      <c r="I22" s="40" t="e">
        <f>#REF!</f>
        <v>#REF!</v>
      </c>
      <c r="J22" s="40">
        <f t="shared" ref="J22:J24" si="50">S22</f>
        <v>0</v>
      </c>
      <c r="O22" s="42">
        <v>0</v>
      </c>
      <c r="P22" s="42">
        <f t="shared" ref="P22:P24" si="51">O22/1.2</f>
        <v>0</v>
      </c>
      <c r="Q22" s="42">
        <v>900</v>
      </c>
      <c r="R22" s="43">
        <v>21000000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20000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5" ht="15.75" x14ac:dyDescent="0.25">
      <c r="D32" t="s">
        <v>40</v>
      </c>
      <c r="E32">
        <v>57.99</v>
      </c>
      <c r="F32" s="7">
        <f>E32*10.764</f>
        <v>624.20435999999995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54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16.5</v>
      </c>
      <c r="X36" s="24"/>
    </row>
    <row r="37" spans="15:25" ht="15.75" x14ac:dyDescent="0.25">
      <c r="U37" s="17"/>
      <c r="V37" s="26"/>
      <c r="W37" s="27">
        <f>W36%</f>
        <v>0.16500000000000001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19587.5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624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12222600</v>
      </c>
      <c r="X45" s="33"/>
    </row>
    <row r="46" spans="15:25" ht="15.75" x14ac:dyDescent="0.25">
      <c r="S46" s="11"/>
      <c r="T46" s="10"/>
      <c r="U46" s="17" t="s">
        <v>24</v>
      </c>
      <c r="V46" s="23"/>
      <c r="W46" s="44">
        <f>W45*0.9</f>
        <v>11000340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9778080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1560000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25463.75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2024-03-14T10:24:09Z</dcterms:modified>
</cp:coreProperties>
</file>