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iv Infra Vision Private Limited\"/>
    </mc:Choice>
  </mc:AlternateContent>
  <xr:revisionPtr revIDLastSave="0" documentId="13_ncr:1_{A29548DD-F8CF-4ECD-85B4-60B528000887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T8" i="4"/>
  <c r="Q7" i="4"/>
  <c r="T7" i="4"/>
  <c r="Q6" i="4"/>
  <c r="T6" i="4"/>
  <c r="I24" i="4"/>
  <c r="I23" i="4"/>
  <c r="I25" i="4" s="1"/>
  <c r="I21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<sst xmlns="http://schemas.openxmlformats.org/spreadsheetml/2006/main" count="115" uniqueCount="20">
  <si>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</si>
  <si>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</si>
  <si>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</si>
  <si>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</si>
  <si>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</si>
  <si>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</si>
  <si>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</si>
  <si>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</si>
  <si>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</si>
  <si>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</si>
  <si>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</si>
  <si>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</si>
  <si>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</si>
  <si>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2302, 23rd Floor, Wing - F, Linkbay Residances Phase I (formerly known s Codename-Westbay Phase I), New Link Road, Village - Ambivali, Andheri (West)</t>
  </si>
  <si>
    <t>rera ca</t>
  </si>
  <si>
    <t>addl ca</t>
  </si>
  <si>
    <t>rate</t>
  </si>
  <si>
    <t>fmv</t>
  </si>
  <si>
    <t>2 car park</t>
  </si>
  <si>
    <t>draft agreemetn  - 3,15,43,059/-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</si>
</sst>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477933</xdr:colOff>
      <xdr:row>38</xdr:row>
      <xdr:rowOff>181947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741AF-A2A6-46BA-9D05-C6A931A3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60333" cy="6963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192143</xdr:colOff>
      <xdr:row>41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89BFA-62B4-40A3-8C9B-77727039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74543" cy="6677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477848</xdr:colOff>
      <xdr:row>36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E1AEE-D152-4E2F-A50F-9336046B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50648" cy="6677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164160</xdr:colOff>
      <xdr:row>44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814D3-584B-4447-979E-6B240CE9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13760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BA87D-EFF5-491F-8073-2914B664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4553A-39D5-4398-911B-B2C8D911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97228-4393-4CC4-ACDE-363A056F7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92C851-0587-43EE-BF96-53602D86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2" sqref="S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900</v>
      </c>
      <c r="C2" s="4">
        <f>B2*1.2</f>
        <v>1080</v>
      </c>
      <c r="D2" s="4">
        <f t="shared" ref="D2:D13" si="2">C2*1.2</f>
        <v>1296</v>
      </c>
      <c r="E2" s="5">
        <f t="shared" ref="E2:E13" si="3">R2</f>
        <v>35000000</v>
      </c>
      <c r="F2" s="15">
        <f t="shared" ref="F2:F13" si="4">ROUND((E2/B2),0)</f>
        <v>38889</v>
      </c>
      <c r="G2" s="10">
        <f t="shared" ref="G2:G13" si="5">ROUND((E2/C2),0)</f>
        <v>32407</v>
      </c>
      <c r="H2" s="10">
        <f t="shared" ref="H2:H13" si="6">ROUND((E2/D2),0)</f>
        <v>27006</v>
      </c>
      <c r="I2" s="4" t="e">
        <f>#REF!</f>
        <v>#REF!</v>
      </c>
      <c r="J2" s="4">
        <f t="shared" ref="J2:J13" si="7">S2</f>
        <v>17</v>
      </c>
      <c r="O2">
        <v>0</v>
      </c>
      <c r="P2">
        <f t="shared" ref="P2:P12" si="8">O2/1.2</f>
        <v>0</v>
      </c>
      <c r="Q2">
        <v>900</v>
      </c>
      <c r="R2" s="2">
        <v>35000000</v>
      </c>
      <c r="S2" s="8">
        <v>17</v>
      </c>
      <c r="T2" s="8"/>
    </row>
    <row r="3" spans="1:20" x14ac:dyDescent="0.25">
      <c r="A3" s="4">
        <f t="shared" si="0"/>
        <v>0</v>
      </c>
      <c r="B3" s="4">
        <f t="shared" si="1"/>
        <v>900</v>
      </c>
      <c r="C3" s="4">
        <f t="shared" ref="C3:C15" si="9">B3*1.2</f>
        <v>1080</v>
      </c>
      <c r="D3" s="4">
        <f t="shared" si="2"/>
        <v>1296</v>
      </c>
      <c r="E3" s="5">
        <f t="shared" si="3"/>
        <v>32400000</v>
      </c>
      <c r="F3" s="10">
        <f t="shared" si="4"/>
        <v>36000</v>
      </c>
      <c r="G3" s="10">
        <f t="shared" si="5"/>
        <v>30000</v>
      </c>
      <c r="H3" s="10">
        <f t="shared" si="6"/>
        <v>25000</v>
      </c>
      <c r="I3" s="4" t="e">
        <f>#REF!</f>
        <v>#REF!</v>
      </c>
      <c r="J3" s="4">
        <f t="shared" si="7"/>
        <v>13</v>
      </c>
      <c r="O3">
        <v>0</v>
      </c>
      <c r="P3">
        <f t="shared" si="8"/>
        <v>0</v>
      </c>
      <c r="Q3">
        <v>900</v>
      </c>
      <c r="R3" s="2">
        <v>32400000</v>
      </c>
      <c r="S3" s="8">
        <v>13</v>
      </c>
      <c r="T3" s="8"/>
    </row>
    <row r="4" spans="1:20" x14ac:dyDescent="0.25">
      <c r="A4" s="4">
        <f t="shared" si="0"/>
        <v>0</v>
      </c>
      <c r="B4" s="4">
        <f t="shared" si="1"/>
        <v>900</v>
      </c>
      <c r="C4" s="4">
        <f t="shared" si="9"/>
        <v>1080</v>
      </c>
      <c r="D4" s="4">
        <f t="shared" si="2"/>
        <v>1296</v>
      </c>
      <c r="E4" s="5">
        <f t="shared" si="3"/>
        <v>34500000</v>
      </c>
      <c r="F4" s="15">
        <f t="shared" si="4"/>
        <v>38333</v>
      </c>
      <c r="G4" s="10">
        <f t="shared" si="5"/>
        <v>31944</v>
      </c>
      <c r="H4" s="10">
        <f t="shared" si="6"/>
        <v>26620</v>
      </c>
      <c r="I4" s="4" t="e">
        <f>#REF!</f>
        <v>#REF!</v>
      </c>
      <c r="J4" s="4">
        <f t="shared" si="7"/>
        <v>16</v>
      </c>
      <c r="O4">
        <v>0</v>
      </c>
      <c r="P4">
        <f t="shared" si="8"/>
        <v>0</v>
      </c>
      <c r="Q4">
        <v>900</v>
      </c>
      <c r="R4" s="2">
        <v>34500000</v>
      </c>
      <c r="S4" s="8">
        <v>16</v>
      </c>
      <c r="T4" s="8"/>
    </row>
    <row r="5" spans="1:20" x14ac:dyDescent="0.25">
      <c r="A5" s="4">
        <f t="shared" si="0"/>
        <v>0</v>
      </c>
      <c r="B5" s="4">
        <f t="shared" si="1"/>
        <v>823</v>
      </c>
      <c r="C5" s="4">
        <f t="shared" si="9"/>
        <v>987.59999999999991</v>
      </c>
      <c r="D5" s="4">
        <f t="shared" si="2"/>
        <v>1185.1199999999999</v>
      </c>
      <c r="E5" s="5">
        <f t="shared" si="3"/>
        <v>31000000</v>
      </c>
      <c r="F5" s="15">
        <f t="shared" si="4"/>
        <v>37667</v>
      </c>
      <c r="G5" s="10">
        <f t="shared" si="5"/>
        <v>31389</v>
      </c>
      <c r="H5" s="10">
        <f t="shared" si="6"/>
        <v>26158</v>
      </c>
      <c r="I5" s="4" t="e">
        <f>#REF!</f>
        <v>#REF!</v>
      </c>
      <c r="J5" s="4">
        <f t="shared" si="7"/>
        <v>10</v>
      </c>
      <c r="O5">
        <v>0</v>
      </c>
      <c r="P5">
        <f t="shared" si="8"/>
        <v>0</v>
      </c>
      <c r="Q5">
        <v>823</v>
      </c>
      <c r="R5" s="2">
        <v>31000000</v>
      </c>
      <c r="S5" s="8">
        <v>10</v>
      </c>
      <c r="T5" s="8"/>
    </row>
    <row r="6" spans="1:20" x14ac:dyDescent="0.25">
      <c r="A6" s="4">
        <f t="shared" si="0"/>
        <v>0</v>
      </c>
      <c r="B6" s="4">
        <f t="shared" si="1"/>
        <v>1155.2085199999999</v>
      </c>
      <c r="C6" s="4">
        <f t="shared" si="9"/>
        <v>1386.2502239999999</v>
      </c>
      <c r="D6" s="4">
        <f t="shared" si="2"/>
        <v>1663.5002687999997</v>
      </c>
      <c r="E6" s="5">
        <f t="shared" si="3"/>
        <v>41786972</v>
      </c>
      <c r="F6" s="10">
        <f t="shared" si="4"/>
        <v>36173</v>
      </c>
      <c r="G6" s="10">
        <f t="shared" si="5"/>
        <v>30144</v>
      </c>
      <c r="H6" s="10">
        <f t="shared" si="6"/>
        <v>25120</v>
      </c>
      <c r="I6" s="4" t="e">
        <f>#REF!</f>
        <v>#REF!</v>
      </c>
      <c r="J6" s="4">
        <f t="shared" si="7"/>
        <v>20</v>
      </c>
      <c r="O6">
        <v>0</v>
      </c>
      <c r="P6">
        <f t="shared" si="8"/>
        <v>0</v>
      </c>
      <c r="Q6">
        <f>T6+128</f>
        <v>1155.2085199999999</v>
      </c>
      <c r="R6" s="2">
        <v>41786972</v>
      </c>
      <c r="S6" s="8">
        <v>20</v>
      </c>
      <c r="T6" s="8">
        <f>95.43*10.764</f>
        <v>1027.2085199999999</v>
      </c>
    </row>
    <row r="7" spans="1:20" x14ac:dyDescent="0.25">
      <c r="A7" s="4">
        <f t="shared" si="0"/>
        <v>0</v>
      </c>
      <c r="B7" s="4">
        <f t="shared" si="1"/>
        <v>934</v>
      </c>
      <c r="C7" s="4">
        <f t="shared" si="9"/>
        <v>1120.8</v>
      </c>
      <c r="D7" s="4">
        <f t="shared" si="2"/>
        <v>1344.9599999999998</v>
      </c>
      <c r="E7" s="5">
        <f t="shared" si="3"/>
        <v>33644875</v>
      </c>
      <c r="F7" s="10">
        <f t="shared" si="4"/>
        <v>36022</v>
      </c>
      <c r="G7" s="10">
        <f t="shared" si="5"/>
        <v>30019</v>
      </c>
      <c r="H7" s="10">
        <f t="shared" si="6"/>
        <v>25016</v>
      </c>
      <c r="I7" s="4" t="e">
        <f>#REF!</f>
        <v>#REF!</v>
      </c>
      <c r="J7" s="4">
        <f t="shared" si="7"/>
        <v>19</v>
      </c>
      <c r="O7">
        <v>0</v>
      </c>
      <c r="P7">
        <f t="shared" si="8"/>
        <v>0</v>
      </c>
      <c r="Q7">
        <f>869+65</f>
        <v>934</v>
      </c>
      <c r="R7" s="2">
        <v>33644875</v>
      </c>
      <c r="S7" s="8">
        <v>19</v>
      </c>
      <c r="T7" s="8">
        <f>80.75*10.764</f>
        <v>869.19299999999998</v>
      </c>
    </row>
    <row r="8" spans="1:20" x14ac:dyDescent="0.25">
      <c r="A8" s="4">
        <f t="shared" si="0"/>
        <v>0</v>
      </c>
      <c r="B8" s="4">
        <f t="shared" si="1"/>
        <v>934</v>
      </c>
      <c r="C8" s="4">
        <f t="shared" si="9"/>
        <v>1120.8</v>
      </c>
      <c r="D8" s="4">
        <f t="shared" si="2"/>
        <v>1344.9599999999998</v>
      </c>
      <c r="E8" s="5">
        <f t="shared" si="3"/>
        <v>35194451</v>
      </c>
      <c r="F8" s="15">
        <f t="shared" si="4"/>
        <v>37681</v>
      </c>
      <c r="G8" s="10">
        <f t="shared" si="5"/>
        <v>31401</v>
      </c>
      <c r="H8" s="10">
        <f t="shared" si="6"/>
        <v>26168</v>
      </c>
      <c r="I8" s="4" t="e">
        <f>#REF!</f>
        <v>#REF!</v>
      </c>
      <c r="J8" s="4">
        <f t="shared" si="7"/>
        <v>21</v>
      </c>
      <c r="O8">
        <v>0</v>
      </c>
      <c r="P8">
        <f t="shared" si="8"/>
        <v>0</v>
      </c>
      <c r="Q8">
        <f>869+65</f>
        <v>934</v>
      </c>
      <c r="R8" s="2">
        <v>35194451</v>
      </c>
      <c r="S8" s="8">
        <v>21</v>
      </c>
      <c r="T8" s="8">
        <f>80.75*10.764</f>
        <v>869.19299999999998</v>
      </c>
    </row>
    <row r="9" spans="1:20" x14ac:dyDescent="0.25">
      <c r="A9" s="4">
        <f t="shared" si="0"/>
        <v>0</v>
      </c>
      <c r="B9" s="4">
        <f t="shared" si="1"/>
        <v>1155</v>
      </c>
      <c r="C9" s="4">
        <f t="shared" si="9"/>
        <v>1386</v>
      </c>
      <c r="D9" s="4">
        <f t="shared" si="2"/>
        <v>1663.2</v>
      </c>
      <c r="E9" s="5">
        <f t="shared" si="3"/>
        <v>42171458</v>
      </c>
      <c r="F9" s="10">
        <f t="shared" si="4"/>
        <v>36512</v>
      </c>
      <c r="G9" s="10">
        <f t="shared" si="5"/>
        <v>30427</v>
      </c>
      <c r="H9" s="10">
        <f t="shared" si="6"/>
        <v>25356</v>
      </c>
      <c r="I9" s="4" t="e">
        <f>#REF!</f>
        <v>#REF!</v>
      </c>
      <c r="J9" s="4">
        <f t="shared" si="7"/>
        <v>20</v>
      </c>
      <c r="O9">
        <v>0</v>
      </c>
      <c r="P9">
        <f t="shared" si="8"/>
        <v>0</v>
      </c>
      <c r="Q9">
        <f>1027+128</f>
        <v>1155</v>
      </c>
      <c r="R9" s="2">
        <v>42171458</v>
      </c>
      <c r="S9" s="8">
        <v>20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H19" t="s">
        <v>14</v>
      </c>
      <c r="I19">
        <v>782</v>
      </c>
    </row>
    <row r="20" spans="7:24" x14ac:dyDescent="0.25">
      <c r="H20" t="s">
        <v>15</v>
      </c>
      <c r="I20">
        <v>83</v>
      </c>
    </row>
    <row r="21" spans="7:24" x14ac:dyDescent="0.25">
      <c r="I21">
        <f>I20+I19</f>
        <v>865</v>
      </c>
    </row>
    <row r="22" spans="7:24" x14ac:dyDescent="0.25">
      <c r="G22" s="6"/>
      <c r="H22" s="6" t="s">
        <v>16</v>
      </c>
      <c r="I22">
        <v>38000</v>
      </c>
    </row>
    <row r="23" spans="7:24" x14ac:dyDescent="0.25">
      <c r="H23" t="s">
        <v>17</v>
      </c>
      <c r="I23">
        <f>I22*I21</f>
        <v>32870000</v>
      </c>
    </row>
    <row r="24" spans="7:24" x14ac:dyDescent="0.25">
      <c r="H24" t="s">
        <v>18</v>
      </c>
      <c r="I24">
        <f>2*750000</f>
        <v>1500000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f>I24+I23</f>
        <v>34370000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2024-03-13T11:52:19Z</dcterms:modified>
</cp:coreProperties>
</file>