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Vakola\Munnalal Kailashprasad Gupta\"/>
    </mc:Choice>
  </mc:AlternateContent>
  <xr:revisionPtr revIDLastSave="0" documentId="13_ncr:1_{A5B4CF59-CDF4-4C9B-80BA-2A10958473D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I28" i="4" l="1"/>
  <c r="P6" i="4"/>
  <c r="P5" i="4"/>
  <c r="P4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<sst xmlns="http://schemas.openxmlformats.org/spreadsheetml/2006/main" count="134" uniqueCount="92">
  <si>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</si>
  <si>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</si>
  <si>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</si>
  <si>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</si>
  <si>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</si>
  <si>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</si>
  <si>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</si>
  <si>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</si>
  <si>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</si>
  <si>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</si>
  <si>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</si>
  <si>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</si>
  <si>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</si>
  <si>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</si>
  <si>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</si>
  <si>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</si>
  <si>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</si>
  <si>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</si>
  <si>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</si>
  <si>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</si>
  <si>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</si>
  <si>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</si>
  <si>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</si>
  <si>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</si>
  <si>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</si>
  <si>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</si>
  <si>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</si>
  <si>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</si>
  <si>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</si>
  <si>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</si>
  <si>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</si>
  <si>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</si>
  <si>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</si>
  <si>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</si>
  <si>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</si>
  <si>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</si>
  <si>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</si>
  <si>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</si>
  <si>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</si>
  <si>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</si>
  <si>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</si>
  <si>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</si>
  <si>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</si>
  <si>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</si>
  <si>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</si>
  <si>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</si>
  <si>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</si>
  <si>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</si>
  <si>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</si>
  <si>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</si>
  <si>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</si>
  <si>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</si>
  <si>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</si>
  <si>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</si>
  <si>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</si>
  <si>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</si>
  <si>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</si>
  <si>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</si>
  <si>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</si>
  <si>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</si>
  <si>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</si>
  <si>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</si>
  <si>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</si>
  <si>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</si>
  <si>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</si>
  <si>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</si>
  <si>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</si>
  <si>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</si>
  <si>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</si>
  <si>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</si>
  <si>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</si>
  <si>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</si>
  <si>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</si>
  <si>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</si>
  <si>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</si>
  <si>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</si>
  <si>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</si>
  <si>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</si>
  <si>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</si>
  <si>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</si>
  <si>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</si>
  <si>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</si>
  <si>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</si>
  <si>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</si>
  <si>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</si>
  <si>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- 1976</t>
  </si>
  <si>
    <t>IGR-10.11.23</t>
  </si>
  <si>
    <t>IGR-18.10.23</t>
  </si>
  <si>
    <t>IGR-04.05.23</t>
  </si>
  <si>
    <t>IGR-29.03.23</t>
  </si>
  <si>
    <t>IGR-07.04.22</t>
  </si>
  <si>
    <t>27.02.2024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</si>
</sst>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EA9A0-1809-4CBA-8CC5-5E5F4DC3A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6D1DB-2E1F-4A33-BA31-9D4AD82E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628B7-59CE-4C2B-B983-E48C1B0E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1072D-8BE9-49C8-92E2-1FD3DBFE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4AD72-934F-4924-BBDC-90A6AFBD2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417DE-7F7A-407E-B91A-2ECAE18A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166968.932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196368.932</v>
      </c>
      <c r="D9" s="63" t="s">
        <v>62</v>
      </c>
      <c r="E9" s="64">
        <f>C9/10.764</f>
        <v>18243.118914901526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48</v>
      </c>
      <c r="D13" s="70">
        <f>D12-C13</f>
        <v>52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33" sqref="I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24500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21800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12</v>
      </c>
      <c r="D8" s="26">
        <v>1976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72</v>
      </c>
      <c r="D10" s="26"/>
      <c r="F10" s="19"/>
    </row>
    <row r="11" spans="1:6" x14ac:dyDescent="0.25">
      <c r="A11" s="16"/>
      <c r="B11" s="27"/>
      <c r="C11" s="28">
        <f>C10%</f>
        <v>0.72</v>
      </c>
      <c r="D11" s="28"/>
      <c r="F11" s="19"/>
    </row>
    <row r="12" spans="1:6" x14ac:dyDescent="0.25">
      <c r="A12" s="16" t="s">
        <v>21</v>
      </c>
      <c r="B12" s="20"/>
      <c r="C12" s="21">
        <f>C6*C11</f>
        <v>1944</v>
      </c>
      <c r="D12" s="24"/>
      <c r="F12" s="19"/>
    </row>
    <row r="13" spans="1:6" x14ac:dyDescent="0.25">
      <c r="A13" s="16" t="s">
        <v>22</v>
      </c>
      <c r="B13" s="20"/>
      <c r="C13" s="21">
        <f>C6-C12</f>
        <v>756</v>
      </c>
      <c r="D13" s="24"/>
      <c r="F13" s="19"/>
    </row>
    <row r="14" spans="1:6" x14ac:dyDescent="0.25">
      <c r="A14" s="16" t="s">
        <v>15</v>
      </c>
      <c r="B14" s="20"/>
      <c r="C14" s="21">
        <f>C5</f>
        <v>21800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22556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215</v>
      </c>
      <c r="D18" s="26"/>
      <c r="F18" s="19"/>
    </row>
    <row r="19" spans="1:6" x14ac:dyDescent="0.25">
      <c r="A19" s="16" t="s">
        <v>74</v>
      </c>
      <c r="B19" s="6"/>
      <c r="C19" s="32">
        <f>C18*C16</f>
        <v>4849540</v>
      </c>
      <c r="D19" s="33"/>
      <c r="E19" s="70"/>
      <c r="F19" s="34"/>
    </row>
    <row r="20" spans="1:6" x14ac:dyDescent="0.25">
      <c r="A20" s="16" t="s">
        <v>24</v>
      </c>
      <c r="C20" s="35">
        <f>C19*90%</f>
        <v>4364586</v>
      </c>
      <c r="D20" s="32"/>
      <c r="F20" s="19"/>
    </row>
    <row r="21" spans="1:6" x14ac:dyDescent="0.25">
      <c r="A21" s="16" t="s">
        <v>25</v>
      </c>
      <c r="C21" s="35">
        <f>C19*80%</f>
        <v>3879632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580500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10103.208333333334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3" sqref="R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187.83179999999999</v>
      </c>
      <c r="C2" s="4">
        <f t="shared" ref="C2:C16" si="1">B2*1.2</f>
        <v>225.39815999999999</v>
      </c>
      <c r="D2" s="4">
        <f t="shared" ref="D2:D16" si="2">C2*1.2</f>
        <v>270.47779199999997</v>
      </c>
      <c r="E2" s="5">
        <f t="shared" ref="E2:E16" si="3">R2</f>
        <v>4990000</v>
      </c>
      <c r="F2" s="4">
        <f t="shared" ref="F2:F15" si="4">ROUND((E2/B2),0)</f>
        <v>26566</v>
      </c>
      <c r="G2" s="77">
        <f t="shared" ref="G2:G15" si="5">ROUND((E2/C2),0)</f>
        <v>22139</v>
      </c>
      <c r="H2" s="77">
        <f t="shared" ref="H2:H15" si="6">ROUND((E2/D2),0)</f>
        <v>18449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20.94*10.764</f>
        <v>225.39815999999999</v>
      </c>
      <c r="Q2" s="7">
        <f t="shared" ref="Q2:Q10" si="9">P2/1.2</f>
        <v>187.83179999999999</v>
      </c>
      <c r="R2" s="78">
        <v>4990000</v>
      </c>
      <c r="S2" s="78" t="s">
        <v>86</v>
      </c>
    </row>
    <row r="3" spans="1:19" x14ac:dyDescent="0.25">
      <c r="A3" s="4">
        <v>2</v>
      </c>
      <c r="B3" s="4">
        <f t="shared" si="0"/>
        <v>197.07089999999999</v>
      </c>
      <c r="C3" s="4">
        <f t="shared" si="1"/>
        <v>236.48507999999998</v>
      </c>
      <c r="D3" s="4">
        <f t="shared" si="2"/>
        <v>283.78209599999997</v>
      </c>
      <c r="E3" s="5">
        <f t="shared" si="3"/>
        <v>4800000</v>
      </c>
      <c r="F3" s="4">
        <f t="shared" si="4"/>
        <v>24357</v>
      </c>
      <c r="G3" s="4">
        <f t="shared" si="5"/>
        <v>20297</v>
      </c>
      <c r="H3" s="4">
        <f t="shared" si="6"/>
        <v>16914</v>
      </c>
      <c r="I3" s="4">
        <f t="shared" si="7"/>
        <v>0</v>
      </c>
      <c r="J3" s="4">
        <f t="shared" si="8"/>
        <v>0</v>
      </c>
      <c r="O3">
        <v>0</v>
      </c>
      <c r="P3">
        <f>21.97*10.764</f>
        <v>236.48507999999998</v>
      </c>
      <c r="Q3">
        <f t="shared" si="9"/>
        <v>197.07089999999999</v>
      </c>
      <c r="R3" s="2">
        <v>4800000</v>
      </c>
      <c r="S3" s="2" t="s">
        <v>87</v>
      </c>
    </row>
    <row r="4" spans="1:19" x14ac:dyDescent="0.25">
      <c r="A4" s="4">
        <v>3</v>
      </c>
      <c r="B4" s="4">
        <f t="shared" si="0"/>
        <v>183.4365</v>
      </c>
      <c r="C4" s="4">
        <f t="shared" si="1"/>
        <v>220.12379999999999</v>
      </c>
      <c r="D4" s="4">
        <f t="shared" si="2"/>
        <v>264.14855999999997</v>
      </c>
      <c r="E4" s="5">
        <f t="shared" si="3"/>
        <v>4900000</v>
      </c>
      <c r="F4" s="4">
        <f t="shared" si="4"/>
        <v>26712</v>
      </c>
      <c r="G4" s="77">
        <f t="shared" si="5"/>
        <v>22260</v>
      </c>
      <c r="H4" s="77">
        <f t="shared" si="6"/>
        <v>18550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20.45*10.764</f>
        <v>220.12379999999999</v>
      </c>
      <c r="Q4" s="7">
        <f t="shared" si="9"/>
        <v>183.4365</v>
      </c>
      <c r="R4" s="78">
        <v>4900000</v>
      </c>
      <c r="S4" s="78" t="s">
        <v>88</v>
      </c>
    </row>
    <row r="5" spans="1:19" x14ac:dyDescent="0.25">
      <c r="A5" s="4">
        <v>4</v>
      </c>
      <c r="B5" s="4">
        <f t="shared" si="0"/>
        <v>197.07089999999999</v>
      </c>
      <c r="C5" s="4">
        <f t="shared" si="1"/>
        <v>236.48507999999998</v>
      </c>
      <c r="D5" s="4">
        <f t="shared" si="2"/>
        <v>283.78209599999997</v>
      </c>
      <c r="E5" s="5">
        <f t="shared" si="3"/>
        <v>4800000</v>
      </c>
      <c r="F5" s="4">
        <f t="shared" si="4"/>
        <v>24357</v>
      </c>
      <c r="G5" s="4">
        <f t="shared" si="5"/>
        <v>20297</v>
      </c>
      <c r="H5" s="4">
        <f t="shared" si="6"/>
        <v>16914</v>
      </c>
      <c r="I5" s="4">
        <f t="shared" si="7"/>
        <v>0</v>
      </c>
      <c r="J5" s="4">
        <f t="shared" si="8"/>
        <v>0</v>
      </c>
      <c r="O5">
        <v>0</v>
      </c>
      <c r="P5">
        <f>21.97*10.764</f>
        <v>236.48507999999998</v>
      </c>
      <c r="Q5">
        <f t="shared" si="9"/>
        <v>197.07089999999999</v>
      </c>
      <c r="R5" s="2">
        <v>4800000</v>
      </c>
      <c r="S5" s="2" t="s">
        <v>89</v>
      </c>
    </row>
    <row r="6" spans="1:19" x14ac:dyDescent="0.25">
      <c r="A6" s="4">
        <v>5</v>
      </c>
      <c r="B6" s="4">
        <f t="shared" si="0"/>
        <v>183.4365</v>
      </c>
      <c r="C6" s="4">
        <f t="shared" si="1"/>
        <v>220.12379999999999</v>
      </c>
      <c r="D6" s="4">
        <f t="shared" si="2"/>
        <v>264.14855999999997</v>
      </c>
      <c r="E6" s="5">
        <f t="shared" si="3"/>
        <v>5500000</v>
      </c>
      <c r="F6" s="4">
        <f t="shared" si="4"/>
        <v>29983</v>
      </c>
      <c r="G6" s="77">
        <f t="shared" si="5"/>
        <v>24986</v>
      </c>
      <c r="H6" s="77">
        <f t="shared" si="6"/>
        <v>20822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>20.45*10.764</f>
        <v>220.12379999999999</v>
      </c>
      <c r="Q6" s="7">
        <f t="shared" si="9"/>
        <v>183.4365</v>
      </c>
      <c r="R6" s="78">
        <v>5500000</v>
      </c>
      <c r="S6" s="78" t="s">
        <v>90</v>
      </c>
    </row>
    <row r="7" spans="1:19" x14ac:dyDescent="0.25">
      <c r="A7" s="4">
        <v>6</v>
      </c>
      <c r="B7" s="4">
        <f t="shared" si="0"/>
        <v>270.83333333333337</v>
      </c>
      <c r="C7" s="4">
        <f t="shared" si="1"/>
        <v>325.00000000000006</v>
      </c>
      <c r="D7" s="4">
        <f t="shared" si="2"/>
        <v>390.00000000000006</v>
      </c>
      <c r="E7" s="5">
        <f t="shared" si="3"/>
        <v>6700000</v>
      </c>
      <c r="F7" s="4">
        <f t="shared" si="4"/>
        <v>24738</v>
      </c>
      <c r="G7" s="77">
        <f t="shared" si="5"/>
        <v>20615</v>
      </c>
      <c r="H7" s="77">
        <f t="shared" si="6"/>
        <v>17179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325</v>
      </c>
      <c r="Q7" s="7">
        <f t="shared" si="9"/>
        <v>270.83333333333337</v>
      </c>
      <c r="R7" s="78">
        <v>6700000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7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242</v>
      </c>
    </row>
    <row r="28" spans="1:19" s="10" customFormat="1" x14ac:dyDescent="0.25">
      <c r="C28" s="72" t="s">
        <v>75</v>
      </c>
      <c r="D28" s="72" t="s">
        <v>91</v>
      </c>
      <c r="F28" s="57" t="s">
        <v>84</v>
      </c>
      <c r="G28" s="57">
        <v>188</v>
      </c>
      <c r="I28" s="10">
        <f>G27-G28</f>
        <v>54</v>
      </c>
    </row>
    <row r="29" spans="1:19" s="10" customFormat="1" x14ac:dyDescent="0.25">
      <c r="C29" s="72" t="s">
        <v>1</v>
      </c>
      <c r="D29" s="72">
        <v>4500000</v>
      </c>
      <c r="F29" s="57" t="s">
        <v>72</v>
      </c>
      <c r="G29" s="57">
        <v>215</v>
      </c>
      <c r="H29" s="10">
        <f>G29/G28</f>
        <v>1.1436170212765957</v>
      </c>
    </row>
    <row r="30" spans="1:19" s="10" customFormat="1" x14ac:dyDescent="0.25">
      <c r="F30" s="57" t="s">
        <v>73</v>
      </c>
      <c r="G30" s="57">
        <v>22500</v>
      </c>
    </row>
    <row r="31" spans="1:19" s="10" customFormat="1" x14ac:dyDescent="0.25">
      <c r="C31" s="75"/>
      <c r="D31" s="75"/>
      <c r="F31" s="75" t="s">
        <v>74</v>
      </c>
      <c r="G31" s="75">
        <f>G29*G30</f>
        <v>4837500</v>
      </c>
      <c r="H31" s="10">
        <f>G31/D29</f>
        <v>1.075</v>
      </c>
    </row>
    <row r="32" spans="1:19" s="10" customFormat="1" x14ac:dyDescent="0.25">
      <c r="C32" s="75"/>
      <c r="D32" s="75"/>
      <c r="F32" s="75" t="s">
        <v>24</v>
      </c>
      <c r="G32" s="75">
        <f>G31*90%</f>
        <v>4353750</v>
      </c>
    </row>
    <row r="33" spans="3:7" s="10" customFormat="1" x14ac:dyDescent="0.25">
      <c r="C33" s="75"/>
      <c r="D33" s="75"/>
      <c r="F33" s="75" t="s">
        <v>25</v>
      </c>
      <c r="G33" s="75">
        <f>G31*80%</f>
        <v>3870000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2024-03-12T12:27:41Z</dcterms:modified>
</cp:coreProperties>
</file>