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63DC372-FDDE-4D23-8DCA-1800579116DA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1" i="1" l="1"/>
  <c r="K31" i="1" s="1"/>
  <c r="E16" i="1"/>
  <c r="E14" i="1"/>
  <c r="K28" i="1"/>
  <c r="J28" i="1"/>
  <c r="A37" i="1"/>
  <c r="B20" i="1"/>
  <c r="F6" i="1"/>
  <c r="F13" i="1" s="1"/>
  <c r="H36" i="1"/>
  <c r="I36" i="1" s="1"/>
  <c r="J36" i="1" s="1"/>
  <c r="K36" i="1" s="1"/>
  <c r="F39" i="1"/>
  <c r="G39" i="1" s="1"/>
  <c r="F37" i="1"/>
  <c r="F41" i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37" i="1" l="1"/>
  <c r="B12" i="1"/>
  <c r="B13" i="1" s="1"/>
  <c r="B15" i="1" s="1"/>
  <c r="B17" i="1" s="1"/>
  <c r="C37" i="1"/>
  <c r="C36" i="1"/>
  <c r="C35" i="1"/>
  <c r="B21" i="1" l="1"/>
  <c r="B19" i="1"/>
  <c r="B18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5" i="1"/>
  <c r="G35" i="1" s="1"/>
  <c r="F36" i="1"/>
  <c r="G33" i="1" l="1"/>
  <c r="G36" i="1"/>
  <c r="L36" i="1"/>
  <c r="G40" i="1"/>
  <c r="I28" i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<sst xmlns="http://schemas.openxmlformats.org/spreadsheetml/2006/main" count="29" uniqueCount="27">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</sst>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0" fillId="0" borderId="5" xfId="0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46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2531EF-B672-4FBA-8CFC-6FBDC7108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935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525820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0A0840-DF50-41CC-9376-E3F15315E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37020" cy="8535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135326</xdr:colOff>
      <xdr:row>43</xdr:row>
      <xdr:rowOff>96407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451248-4E23-4ED8-BFAD-BA76256E0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56126" cy="8287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191037</xdr:colOff>
      <xdr:row>29</xdr:row>
      <xdr:rowOff>771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0BAFC4-26A8-4A2B-952F-53224DF76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48637" cy="55252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153783</xdr:colOff>
      <xdr:row>40</xdr:row>
      <xdr:rowOff>172537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EE423B-8873-4CBE-B429-B4B01B98F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07383" cy="7792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opLeftCell="A10" zoomScaleNormal="100" workbookViewId="0">
      <selection activeCell="H39" sqref="H3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2.5703125" bestFit="1" customWidth="1"/>
    <col min="11" max="11" width="14.28515625" bestFit="1" customWidth="1"/>
    <col min="12" max="12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13000</v>
      </c>
      <c r="C3" s="17"/>
      <c r="D3" s="10"/>
      <c r="E3">
        <v>1991</v>
      </c>
      <c r="F3" s="3">
        <v>2024</v>
      </c>
      <c r="G3" s="4">
        <f>F3-E3</f>
        <v>33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10500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 s="6"/>
      <c r="F6" s="3">
        <f>37.63*10.764</f>
        <v>405.04932000000002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33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27</v>
      </c>
      <c r="C8" s="20"/>
      <c r="D8" s="42"/>
      <c r="E8" s="6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53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49.5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0.495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1237.5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1262.5</v>
      </c>
      <c r="C13" s="21"/>
      <c r="D13" s="44"/>
      <c r="E13">
        <v>330</v>
      </c>
      <c r="F13" s="6">
        <f>F6/E13</f>
        <v>1.2274221818181819</v>
      </c>
      <c r="G13" s="13"/>
      <c r="H13" s="51"/>
      <c r="I13" s="5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10500</v>
      </c>
      <c r="C14" s="17"/>
      <c r="D14" s="10"/>
      <c r="E14" s="6">
        <f>E13*1.2</f>
        <v>396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11762.5</v>
      </c>
      <c r="C15" s="17"/>
      <c r="D15" s="10"/>
      <c r="E15" s="6">
        <v>14500</v>
      </c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405</v>
      </c>
      <c r="C16" s="38"/>
      <c r="D16" s="8"/>
      <c r="E16" s="5">
        <f>E15*E13</f>
        <v>4785000</v>
      </c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4763812.5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25</v>
      </c>
      <c r="B18" s="23">
        <f>B17*0.9</f>
        <v>4287431.25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26</v>
      </c>
      <c r="B19" s="23">
        <f>B17*0.8</f>
        <v>3811050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405*B4</f>
        <v>1012500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B17*0.025/12</f>
        <v>9924.609375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425</v>
      </c>
      <c r="C27" s="8">
        <v>550</v>
      </c>
      <c r="D27" s="8"/>
      <c r="E27" s="8">
        <v>6200000</v>
      </c>
      <c r="F27" s="10">
        <f t="shared" ref="F27:F32" si="0">E27/B27</f>
        <v>14588.235294117647</v>
      </c>
      <c r="G27" s="10">
        <f>E27/C27</f>
        <v>11272.727272727272</v>
      </c>
      <c r="H27" s="10" t="e">
        <f>E27/#REF!</f>
        <v>#REF!</v>
      </c>
      <c r="I27" s="8">
        <f>C27/B27</f>
        <v>1.2941176470588236</v>
      </c>
      <c r="J27" s="15"/>
    </row>
    <row r="28" spans="1:14" ht="17.25" x14ac:dyDescent="0.3">
      <c r="B28" s="9">
        <v>275</v>
      </c>
      <c r="C28" s="8">
        <v>375</v>
      </c>
      <c r="D28" s="8"/>
      <c r="E28" s="8">
        <v>4000000</v>
      </c>
      <c r="F28" s="10">
        <f t="shared" si="0"/>
        <v>14545.454545454546</v>
      </c>
      <c r="G28" s="10">
        <f>E28/C28</f>
        <v>10666.666666666666</v>
      </c>
      <c r="H28" s="10" t="e">
        <f>E28/#REF!</f>
        <v>#REF!</v>
      </c>
      <c r="I28" s="8">
        <f>C28/B28</f>
        <v>1.3636363636363635</v>
      </c>
      <c r="J28" s="15">
        <f>B28*1.2</f>
        <v>330</v>
      </c>
      <c r="K28">
        <f>E28/J28</f>
        <v>12121.212121212122</v>
      </c>
    </row>
    <row r="29" spans="1:14" x14ac:dyDescent="0.25">
      <c r="B29" s="9"/>
      <c r="C29" s="8">
        <v>400</v>
      </c>
      <c r="D29" s="8"/>
      <c r="E29" s="10">
        <v>5500000</v>
      </c>
      <c r="F29" s="10" t="e">
        <f t="shared" si="0"/>
        <v>#DIV/0!</v>
      </c>
      <c r="G29" s="10">
        <f t="shared" ref="G29:G32" si="1">E29/C29</f>
        <v>13750</v>
      </c>
      <c r="H29" s="10" t="e">
        <f>E29/#REF!</f>
        <v>#REF!</v>
      </c>
      <c r="I29" s="8"/>
    </row>
    <row r="30" spans="1:14" x14ac:dyDescent="0.25">
      <c r="B30" s="9"/>
      <c r="C30" s="8">
        <v>380</v>
      </c>
      <c r="D30" s="8"/>
      <c r="E30" s="10">
        <v>4700000</v>
      </c>
      <c r="F30" s="10" t="e">
        <f t="shared" si="0"/>
        <v>#DIV/0!</v>
      </c>
      <c r="G30" s="10">
        <f t="shared" si="1"/>
        <v>12368.421052631578</v>
      </c>
      <c r="H30" s="10" t="e">
        <f>E30/#REF!</f>
        <v>#REF!</v>
      </c>
      <c r="I30" s="8" t="e">
        <f>#REF!/B30</f>
        <v>#REF!</v>
      </c>
    </row>
    <row r="31" spans="1:14" ht="17.25" x14ac:dyDescent="0.3">
      <c r="B31" s="9">
        <v>450</v>
      </c>
      <c r="C31" s="25">
        <v>560</v>
      </c>
      <c r="E31" s="26">
        <v>6300000</v>
      </c>
      <c r="F31" s="26">
        <f t="shared" si="0"/>
        <v>14000</v>
      </c>
      <c r="G31" s="10">
        <f t="shared" si="1"/>
        <v>11250</v>
      </c>
      <c r="H31" s="26" t="e">
        <f>E31/#REF!</f>
        <v>#REF!</v>
      </c>
      <c r="I31" s="8">
        <f>C31/B31</f>
        <v>1.2444444444444445</v>
      </c>
      <c r="J31" s="15">
        <f>B31*1.2</f>
        <v>540</v>
      </c>
      <c r="K31">
        <f>E31/J31</f>
        <v>11666.666666666666</v>
      </c>
    </row>
    <row r="32" spans="1:14" x14ac:dyDescent="0.25">
      <c r="C32" s="54">
        <v>496</v>
      </c>
      <c r="E32" s="26">
        <v>5700000</v>
      </c>
      <c r="F32" s="26" t="e">
        <f t="shared" si="0"/>
        <v>#DIV/0!</v>
      </c>
      <c r="G32" s="26">
        <f t="shared" si="1"/>
        <v>11491.935483870968</v>
      </c>
      <c r="H32" s="26" t="e">
        <f>E32/#REF!</f>
        <v>#REF!</v>
      </c>
      <c r="I32" t="e">
        <f>#REF!/B32</f>
        <v>#REF!</v>
      </c>
    </row>
    <row r="33" spans="1:12" x14ac:dyDescent="0.25">
      <c r="E33" s="25"/>
      <c r="F33" s="26"/>
      <c r="G33" s="26">
        <f>AVERAGE(G27:G32)</f>
        <v>11799.958412649414</v>
      </c>
      <c r="H33" s="26" t="e">
        <f>E33/#REF!</f>
        <v>#REF!</v>
      </c>
    </row>
    <row r="35" spans="1:12" x14ac:dyDescent="0.25">
      <c r="A35">
        <v>485</v>
      </c>
      <c r="B35" s="7">
        <v>4950000</v>
      </c>
      <c r="C35">
        <f t="shared" ref="C35:C41" si="2">B35/A35</f>
        <v>10206.185567010309</v>
      </c>
      <c r="D35">
        <v>346500</v>
      </c>
      <c r="E35">
        <v>30000</v>
      </c>
      <c r="F35">
        <f t="shared" ref="F35:F41" si="3">E35+D35+B35</f>
        <v>5326500</v>
      </c>
      <c r="G35">
        <f>F35/A35</f>
        <v>10982.474226804125</v>
      </c>
      <c r="H35" s="6"/>
    </row>
    <row r="36" spans="1:12" x14ac:dyDescent="0.25">
      <c r="A36">
        <v>330</v>
      </c>
      <c r="B36" s="7">
        <v>3500000</v>
      </c>
      <c r="C36">
        <f t="shared" si="2"/>
        <v>10606.060606060606</v>
      </c>
      <c r="D36">
        <v>245000</v>
      </c>
      <c r="E36">
        <v>30000</v>
      </c>
      <c r="F36">
        <f t="shared" si="3"/>
        <v>3775000</v>
      </c>
      <c r="G36">
        <f>F36/A36</f>
        <v>11439.39393939394</v>
      </c>
      <c r="H36" s="6">
        <f>53.102*10.764</f>
        <v>571.58992799999999</v>
      </c>
      <c r="I36" s="6">
        <f>H36*30%</f>
        <v>171.47697839999998</v>
      </c>
      <c r="J36" s="6">
        <f>650+I36</f>
        <v>821.47697840000001</v>
      </c>
      <c r="K36" s="6">
        <f>B36/J36</f>
        <v>4260.6184860067406</v>
      </c>
      <c r="L36" s="6">
        <f>F36/J36</f>
        <v>4595.3813670501277</v>
      </c>
    </row>
    <row r="37" spans="1:12" x14ac:dyDescent="0.25">
      <c r="A37">
        <f>34.35*10.764</f>
        <v>369.74340000000001</v>
      </c>
      <c r="B37" s="7">
        <v>4990000</v>
      </c>
      <c r="C37">
        <f t="shared" si="2"/>
        <v>13495.8460380902</v>
      </c>
      <c r="D37">
        <v>349300</v>
      </c>
      <c r="E37">
        <v>30000</v>
      </c>
      <c r="F37">
        <f t="shared" si="3"/>
        <v>5369300</v>
      </c>
      <c r="G37">
        <f>F37/A37</f>
        <v>14521.692611686916</v>
      </c>
    </row>
    <row r="38" spans="1:12" ht="15.75" x14ac:dyDescent="0.25">
      <c r="A38" s="48"/>
      <c r="B38" s="49"/>
      <c r="C38" s="50" t="e">
        <f t="shared" si="2"/>
        <v>#DIV/0!</v>
      </c>
      <c r="D38" s="50">
        <v>1066500</v>
      </c>
      <c r="E38" s="50">
        <v>30000</v>
      </c>
      <c r="F38" s="50">
        <f t="shared" si="3"/>
        <v>1096500</v>
      </c>
      <c r="G38" s="50" t="e">
        <f>F38/A38</f>
        <v>#DIV/0!</v>
      </c>
    </row>
    <row r="39" spans="1:12" ht="15.75" x14ac:dyDescent="0.25">
      <c r="A39" s="30"/>
      <c r="C39" t="e">
        <f t="shared" si="2"/>
        <v>#DIV/0!</v>
      </c>
      <c r="D39">
        <v>1189500</v>
      </c>
      <c r="E39" s="50">
        <v>30000</v>
      </c>
      <c r="F39" s="50">
        <f t="shared" si="3"/>
        <v>1219500</v>
      </c>
      <c r="G39" s="50" t="e">
        <f>F39/A39</f>
        <v>#DIV/0!</v>
      </c>
    </row>
    <row r="40" spans="1:12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 t="shared" si="3"/>
        <v>1224000</v>
      </c>
      <c r="G40" s="50" t="e">
        <f>AVERAGE(G35:G39)</f>
        <v>#DIV/0!</v>
      </c>
    </row>
    <row r="41" spans="1:12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 t="shared" si="3"/>
        <v>1250500</v>
      </c>
      <c r="G41" s="50"/>
    </row>
    <row r="42" spans="1:12" ht="15.75" x14ac:dyDescent="0.25">
      <c r="A42" s="30"/>
    </row>
    <row r="43" spans="1:12" ht="15.75" x14ac:dyDescent="0.25">
      <c r="A43" s="30"/>
    </row>
    <row r="44" spans="1:12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F16" zoomScale="115" zoomScaleNormal="115" workbookViewId="0">
      <selection activeCell="F1" sqref="F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>
      <selection activeCell="K30" sqref="K30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2024-03-12T09:23:09Z</dcterms:modified>
</cp:coreProperties>
</file>