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12_March_Folder\Rushikesh Kasar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2" r:id="rId8"/>
    <sheet name="MB" sheetId="33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23" l="1"/>
  <c r="B29" i="23"/>
  <c r="B28" i="23"/>
  <c r="G12" i="33" l="1"/>
  <c r="G10" i="33"/>
  <c r="G5" i="33"/>
  <c r="G6" i="33"/>
  <c r="G7" i="33"/>
  <c r="G8" i="33"/>
  <c r="G9" i="33"/>
  <c r="G4" i="33"/>
  <c r="B27" i="23" l="1"/>
  <c r="C18" i="25" l="1"/>
  <c r="C14" i="25"/>
  <c r="C15" i="25" s="1"/>
  <c r="D8" i="25"/>
  <c r="C5" i="25"/>
  <c r="C7" i="25" s="1"/>
  <c r="D9" i="25" l="1"/>
  <c r="C10" i="25" s="1"/>
  <c r="E10" i="25" s="1"/>
  <c r="C17" i="25" s="1"/>
  <c r="E5" i="25"/>
  <c r="N8" i="24" l="1"/>
  <c r="N7" i="24"/>
  <c r="N6" i="24"/>
  <c r="N5" i="24"/>
  <c r="I23" i="4" l="1"/>
  <c r="O29" i="24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2" i="25"/>
  <c r="E2" i="25" s="1"/>
  <c r="D23" i="23" l="1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B11" i="4"/>
  <c r="C11" i="4" s="1"/>
  <c r="D11" i="4" s="1"/>
  <c r="B12" i="4"/>
  <c r="C12" i="4" s="1"/>
  <c r="D12" i="4" s="1"/>
  <c r="B13" i="4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l="1"/>
  <c r="B20" i="23" s="1"/>
  <c r="C21" i="23"/>
  <c r="C25" i="23"/>
  <c r="J19" i="4" l="1"/>
  <c r="I19" i="4"/>
  <c r="E19" i="4"/>
  <c r="A19" i="4"/>
  <c r="J18" i="4"/>
  <c r="I18" i="4"/>
  <c r="E18" i="4"/>
  <c r="A18" i="4"/>
  <c r="J17" i="4"/>
  <c r="I17" i="4"/>
  <c r="E17" i="4"/>
  <c r="A17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6" i="4" l="1"/>
  <c r="H16" i="4" s="1"/>
  <c r="D18" i="4"/>
  <c r="H18" i="4" s="1"/>
  <c r="D17" i="4"/>
  <c r="H17" i="4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<sst xmlns="http://schemas.openxmlformats.org/spreadsheetml/2006/main" count="129" uniqueCount="98">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</sst>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  <numFmt numFmtId="167" formatCode="_-* #,##0_-;\-* #,##0_-;_-* &quot;-&quot;??_-;_-@_-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43" fontId="0" fillId="0" borderId="0" xfId="0" applyNumberFormat="1"/>
    <xf numFmtId="1" fontId="2" fillId="0" borderId="0" xfId="0" applyNumberFormat="1" applyFont="1"/>
    <xf numFmtId="166" fontId="5" fillId="0" borderId="0" xfId="0" applyNumberFormat="1" applyFont="1"/>
    <xf numFmtId="167" fontId="0" fillId="0" borderId="0" xfId="0" applyNumberFormat="1"/>
    <xf numFmtId="43" fontId="2" fillId="0" borderId="0" xfId="0" applyNumberFormat="1" applyFont="1"/>
    <xf numFmtId="0" fontId="2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209551</xdr:colOff>
      <xdr:row>1</xdr:row>
      <xdr:rowOff>35378</xdr:rowOff>
    </xdr:from>
    <xdr:to>
      <xdr:col>9</xdr:col>
      <xdr:colOff>457200</xdr:colOff>
      <xdr:row>20</xdr:row>
      <xdr:rowOff>134710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1" y="225878"/>
          <a:ext cx="5758542" cy="3718832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31</xdr:row>
      <xdr:rowOff>85725</xdr:rowOff>
    </xdr:from>
    <xdr:to>
      <xdr:col>9</xdr:col>
      <xdr:colOff>447675</xdr:colOff>
      <xdr:row>49</xdr:row>
      <xdr:rowOff>47625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5991225"/>
          <a:ext cx="5734050" cy="33909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7" workbookViewId="0">
      <selection activeCell="E15" sqref="E15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39435</v>
      </c>
      <c r="F2" s="75"/>
      <c r="G2" s="124" t="s">
        <v>76</v>
      </c>
      <c r="H2" s="125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37400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37400</v>
      </c>
      <c r="D5" s="57" t="s">
        <v>61</v>
      </c>
      <c r="E5" s="58">
        <f>ROUND(C5/10.764,0)</f>
        <v>3475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14700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22700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22700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37400</v>
      </c>
      <c r="D10" s="57" t="s">
        <v>61</v>
      </c>
      <c r="E10" s="58">
        <f>ROUND(C10/10.764,0)</f>
        <v>3475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2024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0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60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6">
        <v>936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C16*E10</f>
        <v>3252600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1872000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I30" sqref="I30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6"/>
      <c r="L1" s="126"/>
      <c r="M1" s="126"/>
      <c r="N1" s="126"/>
      <c r="O1" s="126"/>
      <c r="P1" s="126"/>
      <c r="Q1" s="126"/>
      <c r="R1" s="126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zoomScaleNormal="100" workbookViewId="0">
      <selection activeCell="E10" sqref="E10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6500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4500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4500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6500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94</v>
      </c>
      <c r="B18" s="7"/>
      <c r="C18" s="76">
        <v>850</v>
      </c>
      <c r="D18" s="76"/>
      <c r="E18" s="77"/>
      <c r="F18" s="78"/>
      <c r="G18" s="78"/>
    </row>
    <row r="19" spans="1:7">
      <c r="A19" s="15"/>
      <c r="B19" s="6"/>
      <c r="C19" s="30">
        <f>C18*C16</f>
        <v>5525000</v>
      </c>
      <c r="D19" s="78" t="s">
        <v>68</v>
      </c>
      <c r="E19" s="30"/>
      <c r="F19" s="78"/>
      <c r="G19" s="78"/>
    </row>
    <row r="20" spans="1:7">
      <c r="A20" s="15"/>
      <c r="B20" s="61">
        <f>C20*0.8</f>
        <v>4199000</v>
      </c>
      <c r="C20" s="31">
        <f>C19*95%</f>
        <v>5248750</v>
      </c>
      <c r="D20" s="78" t="s">
        <v>24</v>
      </c>
      <c r="E20" s="31"/>
      <c r="F20" s="78"/>
      <c r="G20" s="78"/>
    </row>
    <row r="21" spans="1:7">
      <c r="A21" s="15"/>
      <c r="C21" s="31">
        <f>C19*80%</f>
        <v>4420000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1700000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11510.416666666666</v>
      </c>
      <c r="D25" s="31"/>
    </row>
    <row r="26" spans="1:7">
      <c r="C26" s="31"/>
      <c r="D26" s="31"/>
    </row>
    <row r="27" spans="1:7">
      <c r="A27" s="75">
        <v>66.8</v>
      </c>
      <c r="B27" s="119">
        <f>A27*10.764</f>
        <v>719.03519999999992</v>
      </c>
      <c r="C27" s="120"/>
      <c r="D27" s="31"/>
    </row>
    <row r="28" spans="1:7">
      <c r="A28">
        <v>12.21</v>
      </c>
      <c r="B28" s="119">
        <f>A28*10.764</f>
        <v>131.42843999999999</v>
      </c>
      <c r="C28"/>
      <c r="D28"/>
    </row>
    <row r="29" spans="1:7">
      <c r="B29" s="119">
        <f>SUM(B27:B28)</f>
        <v>850.46363999999994</v>
      </c>
      <c r="C29" s="121">
        <f>B29*1.1</f>
        <v>935.51000399999998</v>
      </c>
      <c r="D29"/>
    </row>
    <row r="30" spans="1:7">
      <c r="C30" s="118"/>
      <c r="D30"/>
    </row>
    <row r="31" spans="1:7">
      <c r="C31"/>
      <c r="D31"/>
    </row>
    <row r="32" spans="1:7">
      <c r="C32" s="122"/>
      <c r="D32" s="123"/>
    </row>
    <row r="33" spans="1:4">
      <c r="B33" s="118"/>
      <c r="C33" s="118"/>
      <c r="D33" s="123"/>
    </row>
    <row r="34" spans="1:4">
      <c r="C34" s="118"/>
      <c r="D34" s="123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G1" zoomScaleNormal="100" workbookViewId="0">
      <selection activeCell="O9" sqref="O9:S19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890</v>
      </c>
      <c r="C2" s="4">
        <f t="shared" ref="C2:C15" si="2">B2*1.2</f>
        <v>1068</v>
      </c>
      <c r="D2" s="4">
        <f t="shared" ref="D2:D15" si="3">C2*1.2</f>
        <v>1281.5999999999999</v>
      </c>
      <c r="E2" s="5">
        <f t="shared" ref="E2:E15" si="4">R2</f>
        <v>6500000</v>
      </c>
      <c r="F2" s="66">
        <f t="shared" ref="F2:F15" si="5">ROUND((E2/B2),0)</f>
        <v>7303</v>
      </c>
      <c r="G2" s="66">
        <f t="shared" ref="G2:G15" si="6">ROUND((E2/C2),0)</f>
        <v>6086</v>
      </c>
      <c r="H2" s="66">
        <f t="shared" ref="H2:H15" si="7">ROUND((E2/D2),0)</f>
        <v>5072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>
        <v>890</v>
      </c>
      <c r="R2" s="2">
        <v>6500000</v>
      </c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6200000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>
        <v>1200</v>
      </c>
      <c r="P3" s="75"/>
      <c r="Q3" s="75"/>
      <c r="R3" s="2">
        <v>6200000</v>
      </c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/>
      <c r="O7" s="75"/>
      <c r="P7" s="75"/>
      <c r="Q7" s="75"/>
      <c r="R7" s="2"/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/>
      <c r="O8" s="75"/>
      <c r="P8" s="75"/>
      <c r="Q8" s="75"/>
      <c r="R8" s="2"/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N9" s="67"/>
      <c r="O9" s="75"/>
      <c r="P9" s="75"/>
      <c r="Q9" s="75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/>
      <c r="P10" s="75"/>
      <c r="Q10" s="75"/>
      <c r="R10" s="2"/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R11" s="2"/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R12" s="2"/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R13" s="2"/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R14" s="2"/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R15" s="2"/>
      <c r="S15" s="2"/>
    </row>
    <row r="16" spans="1:35">
      <c r="A16" s="4">
        <f t="shared" ref="A16:A19" si="10">N16</f>
        <v>0</v>
      </c>
      <c r="B16" s="4">
        <f t="shared" ref="B16:B19" si="11">Q16</f>
        <v>0</v>
      </c>
      <c r="C16" s="4">
        <f t="shared" ref="C16:C19" si="12">B16*1.2</f>
        <v>0</v>
      </c>
      <c r="D16" s="4">
        <f t="shared" ref="D16:D19" si="13">C16*1.2</f>
        <v>0</v>
      </c>
      <c r="E16" s="5">
        <f t="shared" ref="E16:E19" si="14">R16</f>
        <v>0</v>
      </c>
      <c r="F16" s="4" t="e">
        <f t="shared" ref="F16:F19" si="15">ROUND((E16/B16),0)</f>
        <v>#DIV/0!</v>
      </c>
      <c r="G16" s="4" t="e">
        <f t="shared" ref="G16:G19" si="16">ROUND((E16/C16),0)</f>
        <v>#DIV/0!</v>
      </c>
      <c r="H16" s="4" t="e">
        <f t="shared" ref="H16:H19" si="17">ROUND((E16/D16),0)</f>
        <v>#DIV/0!</v>
      </c>
      <c r="I16" s="4">
        <f t="shared" ref="I16:J19" si="18">T16</f>
        <v>0</v>
      </c>
      <c r="J16" s="4">
        <f t="shared" si="18"/>
        <v>0</v>
      </c>
      <c r="R16" s="2"/>
      <c r="S16" s="2"/>
    </row>
    <row r="17" spans="1:19">
      <c r="A17" s="4">
        <f t="shared" si="10"/>
        <v>0</v>
      </c>
      <c r="B17" s="4">
        <f t="shared" si="11"/>
        <v>0</v>
      </c>
      <c r="C17" s="4">
        <f t="shared" si="12"/>
        <v>0</v>
      </c>
      <c r="D17" s="4">
        <f t="shared" si="13"/>
        <v>0</v>
      </c>
      <c r="E17" s="5">
        <f t="shared" si="14"/>
        <v>0</v>
      </c>
      <c r="F17" s="4" t="e">
        <f t="shared" si="15"/>
        <v>#DIV/0!</v>
      </c>
      <c r="G17" s="4" t="e">
        <f t="shared" si="16"/>
        <v>#DIV/0!</v>
      </c>
      <c r="H17" s="4" t="e">
        <f t="shared" si="17"/>
        <v>#DIV/0!</v>
      </c>
      <c r="I17" s="4">
        <f t="shared" si="18"/>
        <v>0</v>
      </c>
      <c r="J17" s="4">
        <f t="shared" si="18"/>
        <v>0</v>
      </c>
      <c r="R17" s="2"/>
      <c r="S17" s="2"/>
    </row>
    <row r="18" spans="1:19">
      <c r="A18" s="4">
        <f t="shared" si="10"/>
        <v>0</v>
      </c>
      <c r="B18" s="4">
        <f t="shared" si="11"/>
        <v>0</v>
      </c>
      <c r="C18" s="4">
        <f t="shared" si="12"/>
        <v>0</v>
      </c>
      <c r="D18" s="4">
        <f t="shared" si="13"/>
        <v>0</v>
      </c>
      <c r="E18" s="5">
        <f t="shared" si="14"/>
        <v>0</v>
      </c>
      <c r="F18" s="4" t="e">
        <f t="shared" si="15"/>
        <v>#DIV/0!</v>
      </c>
      <c r="G18" s="4" t="e">
        <f t="shared" si="16"/>
        <v>#DIV/0!</v>
      </c>
      <c r="H18" s="4" t="e">
        <f t="shared" si="17"/>
        <v>#DIV/0!</v>
      </c>
      <c r="I18" s="4">
        <f t="shared" si="18"/>
        <v>0</v>
      </c>
      <c r="J18" s="4">
        <f t="shared" si="18"/>
        <v>0</v>
      </c>
      <c r="R18" s="2"/>
      <c r="S18" s="2"/>
    </row>
    <row r="19" spans="1:19">
      <c r="A19" s="4">
        <f t="shared" si="10"/>
        <v>0</v>
      </c>
      <c r="B19" s="4">
        <f t="shared" si="11"/>
        <v>0</v>
      </c>
      <c r="C19" s="4">
        <f t="shared" si="12"/>
        <v>0</v>
      </c>
      <c r="D19" s="4">
        <f t="shared" si="13"/>
        <v>0</v>
      </c>
      <c r="E19" s="5">
        <f t="shared" si="14"/>
        <v>0</v>
      </c>
      <c r="F19" s="4" t="e">
        <f t="shared" si="15"/>
        <v>#DIV/0!</v>
      </c>
      <c r="G19" s="4" t="e">
        <f t="shared" si="16"/>
        <v>#DIV/0!</v>
      </c>
      <c r="H19" s="4" t="e">
        <f t="shared" si="17"/>
        <v>#DIV/0!</v>
      </c>
      <c r="I19" s="4">
        <f t="shared" si="18"/>
        <v>0</v>
      </c>
      <c r="J19" s="4">
        <f t="shared" si="18"/>
        <v>0</v>
      </c>
      <c r="O19" s="75"/>
      <c r="P19" s="75"/>
      <c r="Q19" s="75"/>
      <c r="R19" s="2"/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="70" zoomScaleNormal="70" workbookViewId="0">
      <selection activeCell="Q12" sqref="Q1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1" workbookViewId="0">
      <selection activeCell="N43" sqref="N43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7" sqref="L17"/>
    </sheetView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2" sqref="O12"/>
    </sheetView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G12"/>
  <sheetViews>
    <sheetView workbookViewId="0">
      <selection activeCell="I18" sqref="I18"/>
    </sheetView>
  </sheetViews>
  <sheetFormatPr defaultRowHeight="15"/>
  <sheetData>
    <row r="4" spans="5:7">
      <c r="E4">
        <v>10.1</v>
      </c>
      <c r="F4">
        <v>15</v>
      </c>
      <c r="G4">
        <f>F4*E4</f>
        <v>151.5</v>
      </c>
    </row>
    <row r="5" spans="5:7">
      <c r="E5">
        <v>9.5</v>
      </c>
      <c r="F5">
        <v>10.5</v>
      </c>
      <c r="G5" s="75">
        <f t="shared" ref="G5:G9" si="0">F5*E5</f>
        <v>99.75</v>
      </c>
    </row>
    <row r="6" spans="5:7">
      <c r="E6">
        <v>10.199999999999999</v>
      </c>
      <c r="F6">
        <v>15.5</v>
      </c>
      <c r="G6" s="75">
        <f t="shared" si="0"/>
        <v>158.1</v>
      </c>
    </row>
    <row r="7" spans="5:7">
      <c r="E7">
        <v>9.3000000000000007</v>
      </c>
      <c r="F7">
        <v>12.7</v>
      </c>
      <c r="G7" s="75">
        <f t="shared" si="0"/>
        <v>118.11</v>
      </c>
    </row>
    <row r="8" spans="5:7">
      <c r="E8">
        <v>4.4000000000000004</v>
      </c>
      <c r="F8">
        <v>8.1</v>
      </c>
      <c r="G8" s="75">
        <f t="shared" si="0"/>
        <v>35.64</v>
      </c>
    </row>
    <row r="9" spans="5:7">
      <c r="E9">
        <v>6.2</v>
      </c>
      <c r="F9">
        <v>7.1</v>
      </c>
      <c r="G9" s="75">
        <f t="shared" si="0"/>
        <v>44.019999999999996</v>
      </c>
    </row>
    <row r="10" spans="5:7">
      <c r="G10">
        <f>SUM(G4:G9)</f>
        <v>607.12</v>
      </c>
    </row>
    <row r="12" spans="5:7">
      <c r="E12">
        <v>4.5999999999999996</v>
      </c>
      <c r="F12">
        <v>10.1</v>
      </c>
      <c r="G12">
        <f>F12*E12</f>
        <v>46.459999999999994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2024-03-18T05:27:32Z</dcterms:modified>
</cp:coreProperties>
</file>