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Kiran Govind Dodkar\"/>
    </mc:Choice>
  </mc:AlternateContent>
  <xr:revisionPtr revIDLastSave="0" documentId="13_ncr:1_{E93CF592-D01A-45C5-9E0E-3A77F534DE1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18" i="4" l="1"/>
  <c r="I29" i="4" l="1"/>
  <c r="I20" i="4"/>
  <c r="I28" i="4"/>
  <c r="Q12" i="4" l="1"/>
  <c r="P12" i="4"/>
  <c r="P11" i="4"/>
  <c r="Q11" i="4" s="1"/>
  <c r="Q10" i="4"/>
  <c r="P10" i="4"/>
  <c r="P9" i="4"/>
  <c r="P8" i="4"/>
  <c r="P7" i="4"/>
  <c r="P6" i="4"/>
  <c r="P5" i="4"/>
  <c r="P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<sst xmlns="http://schemas.openxmlformats.org/spreadsheetml/2006/main" count="112" uniqueCount="25">
  <si>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</si>
  <si>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</si>
  <si>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</si>
  <si>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</si>
  <si>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</si>
  <si>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</si>
  <si>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</si>
  <si>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</si>
  <si>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</si>
  <si>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</si>
  <si>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</si>
  <si>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</si>
  <si>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</si>
  <si>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</si>
  <si>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rate</t>
  </si>
  <si>
    <t>fmv</t>
  </si>
  <si>
    <t>agreemetn  - 06.10.22</t>
  </si>
  <si>
    <t>av</t>
  </si>
  <si>
    <t>sd</t>
  </si>
  <si>
    <t>rd</t>
  </si>
  <si>
    <t>bv</t>
  </si>
  <si>
    <t>Flat No. 4, 1st Floor, Omkar Kurpa, Plot No. 441, sector 22, Village - Turbe, Taluka - Thane, District - Thane</t>
  </si>
  <si>
    <t>06.3.23</t>
  </si>
  <si>
    <t>14.12.23</t>
  </si>
  <si>
    <t>ls - 48 to 50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</si>
</sst>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259253</xdr:colOff>
      <xdr:row>41</xdr:row>
      <xdr:rowOff>77237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A72343-B2B3-4809-8236-E77C081DD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889653" cy="74305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25</xdr:col>
      <xdr:colOff>325937</xdr:colOff>
      <xdr:row>43</xdr:row>
      <xdr:rowOff>96247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CFA33A-6610-4DA3-8BE2-A180DA9C6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956337" cy="71447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516379</xdr:colOff>
      <xdr:row>32</xdr:row>
      <xdr:rowOff>77035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E6999C-2B49-42E5-92FB-F18CDC516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37179" cy="59825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354431</xdr:colOff>
      <xdr:row>36</xdr:row>
      <xdr:rowOff>38989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243934-B805-473F-A19C-896F0306B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375231" cy="63731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493C71-BDD8-49B4-B922-2DD31EEFB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8EB871-4A98-467B-A44F-DA6EB1CD5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554739</xdr:colOff>
      <xdr:row>42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0B07FB-BB98-41A9-8913-D4320D938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404339" cy="78592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411844</xdr:colOff>
      <xdr:row>43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B6AD9-63DE-4DDD-B76B-DD72ED99F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261444" cy="8154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N26" sqref="N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400</v>
      </c>
      <c r="C2" s="4">
        <f>B2*1.2</f>
        <v>480</v>
      </c>
      <c r="D2" s="4">
        <f t="shared" ref="D2:D13" si="2">C2*1.2</f>
        <v>576</v>
      </c>
      <c r="E2" s="5">
        <f t="shared" ref="E2:E13" si="3">R2</f>
        <v>4200000</v>
      </c>
      <c r="F2" s="10">
        <f t="shared" ref="F2:F13" si="4">ROUND((E2/B2),0)</f>
        <v>10500</v>
      </c>
      <c r="G2" s="10">
        <f t="shared" ref="G2:G13" si="5">ROUND((E2/C2),0)</f>
        <v>8750</v>
      </c>
      <c r="H2" s="10">
        <f t="shared" ref="H2:H13" si="6">ROUND((E2/D2),0)</f>
        <v>7292</v>
      </c>
      <c r="I2" s="4" t="e">
        <f>#REF!</f>
        <v>#REF!</v>
      </c>
      <c r="J2" s="4">
        <f t="shared" ref="J2:J13" si="7">S2</f>
        <v>0</v>
      </c>
      <c r="O2">
        <v>0</v>
      </c>
      <c r="P2">
        <v>480</v>
      </c>
      <c r="Q2">
        <f t="shared" ref="Q2:Q12" si="8">P2/1.2</f>
        <v>400</v>
      </c>
      <c r="R2" s="2">
        <v>4200000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408.33333333333337</v>
      </c>
      <c r="C3" s="4">
        <f t="shared" ref="C3:C15" si="9">B3*1.2</f>
        <v>490</v>
      </c>
      <c r="D3" s="4">
        <f t="shared" si="2"/>
        <v>588</v>
      </c>
      <c r="E3" s="5">
        <f t="shared" si="3"/>
        <v>3990000</v>
      </c>
      <c r="F3" s="10">
        <f t="shared" si="4"/>
        <v>9771</v>
      </c>
      <c r="G3" s="10">
        <f t="shared" si="5"/>
        <v>8143</v>
      </c>
      <c r="H3" s="10">
        <f t="shared" si="6"/>
        <v>6786</v>
      </c>
      <c r="I3" s="4" t="e">
        <f>#REF!</f>
        <v>#REF!</v>
      </c>
      <c r="J3" s="4">
        <f t="shared" si="7"/>
        <v>0</v>
      </c>
      <c r="O3">
        <v>0</v>
      </c>
      <c r="P3">
        <v>490</v>
      </c>
      <c r="Q3">
        <f t="shared" si="8"/>
        <v>408.33333333333337</v>
      </c>
      <c r="R3" s="2">
        <v>3990000</v>
      </c>
      <c r="S3" s="8"/>
      <c r="T3" s="8"/>
    </row>
    <row r="4" spans="1:20" x14ac:dyDescent="0.25">
      <c r="A4" s="4">
        <f t="shared" si="0"/>
        <v>0</v>
      </c>
      <c r="B4" s="4">
        <f t="shared" si="1"/>
        <v>375</v>
      </c>
      <c r="C4" s="4">
        <f t="shared" si="9"/>
        <v>450</v>
      </c>
      <c r="D4" s="4">
        <f t="shared" si="2"/>
        <v>540</v>
      </c>
      <c r="E4" s="5">
        <f t="shared" si="3"/>
        <v>3500000</v>
      </c>
      <c r="F4" s="10">
        <f t="shared" si="4"/>
        <v>9333</v>
      </c>
      <c r="G4" s="10">
        <f t="shared" si="5"/>
        <v>7778</v>
      </c>
      <c r="H4" s="10">
        <f t="shared" si="6"/>
        <v>6481</v>
      </c>
      <c r="I4" s="4" t="e">
        <f>#REF!</f>
        <v>#REF!</v>
      </c>
      <c r="J4" s="4">
        <f t="shared" si="7"/>
        <v>0</v>
      </c>
      <c r="O4">
        <v>0</v>
      </c>
      <c r="P4">
        <f t="shared" ref="P4:P12" si="10">O4/1.2</f>
        <v>0</v>
      </c>
      <c r="Q4">
        <v>375</v>
      </c>
      <c r="R4" s="2">
        <v>3500000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350</v>
      </c>
      <c r="C5" s="4">
        <f t="shared" si="9"/>
        <v>420</v>
      </c>
      <c r="D5" s="4">
        <f t="shared" si="2"/>
        <v>504</v>
      </c>
      <c r="E5" s="5">
        <f t="shared" si="3"/>
        <v>5200000</v>
      </c>
      <c r="F5" s="10">
        <f t="shared" si="4"/>
        <v>14857</v>
      </c>
      <c r="G5" s="15">
        <f t="shared" si="5"/>
        <v>12381</v>
      </c>
      <c r="H5" s="10">
        <f t="shared" si="6"/>
        <v>10317</v>
      </c>
      <c r="I5" s="4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350</v>
      </c>
      <c r="R5" s="2">
        <v>5200000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250</v>
      </c>
      <c r="C6" s="4">
        <f t="shared" si="9"/>
        <v>300</v>
      </c>
      <c r="D6" s="4">
        <f t="shared" si="2"/>
        <v>360</v>
      </c>
      <c r="E6" s="5">
        <f t="shared" si="3"/>
        <v>2250000</v>
      </c>
      <c r="F6" s="10">
        <f t="shared" si="4"/>
        <v>9000</v>
      </c>
      <c r="G6" s="10">
        <f t="shared" si="5"/>
        <v>7500</v>
      </c>
      <c r="H6" s="10">
        <f t="shared" si="6"/>
        <v>6250</v>
      </c>
      <c r="I6" s="4" t="e">
        <f>#REF!</f>
        <v>#REF!</v>
      </c>
      <c r="J6" s="4" t="str">
        <f t="shared" si="7"/>
        <v>06.3.23</v>
      </c>
      <c r="O6">
        <v>0</v>
      </c>
      <c r="P6">
        <f t="shared" si="10"/>
        <v>0</v>
      </c>
      <c r="Q6">
        <v>250</v>
      </c>
      <c r="R6" s="2">
        <v>2250000</v>
      </c>
      <c r="S6" s="8" t="s">
        <v>22</v>
      </c>
      <c r="T6" s="8"/>
    </row>
    <row r="7" spans="1:20" x14ac:dyDescent="0.25">
      <c r="A7" s="4">
        <f t="shared" si="0"/>
        <v>0</v>
      </c>
      <c r="B7" s="4">
        <f t="shared" si="1"/>
        <v>330</v>
      </c>
      <c r="C7" s="4">
        <f t="shared" si="9"/>
        <v>396</v>
      </c>
      <c r="D7" s="4">
        <f t="shared" si="2"/>
        <v>475.2</v>
      </c>
      <c r="E7" s="5">
        <f t="shared" si="3"/>
        <v>4500000</v>
      </c>
      <c r="F7" s="10">
        <f t="shared" si="4"/>
        <v>13636</v>
      </c>
      <c r="G7" s="15">
        <f t="shared" si="5"/>
        <v>11364</v>
      </c>
      <c r="H7" s="10">
        <f t="shared" si="6"/>
        <v>9470</v>
      </c>
      <c r="I7" s="4" t="e">
        <f>#REF!</f>
        <v>#REF!</v>
      </c>
      <c r="J7" s="4" t="str">
        <f t="shared" si="7"/>
        <v>14.12.23</v>
      </c>
      <c r="O7">
        <v>0</v>
      </c>
      <c r="P7">
        <f t="shared" si="10"/>
        <v>0</v>
      </c>
      <c r="Q7">
        <v>330</v>
      </c>
      <c r="R7" s="2">
        <v>4500000</v>
      </c>
      <c r="S7" s="8" t="s">
        <v>23</v>
      </c>
      <c r="T7" s="8"/>
    </row>
    <row r="8" spans="1:20" x14ac:dyDescent="0.25">
      <c r="A8" s="4">
        <f t="shared" si="0"/>
        <v>0</v>
      </c>
      <c r="B8" s="4">
        <f t="shared" si="1"/>
        <v>385</v>
      </c>
      <c r="C8" s="4">
        <f t="shared" si="9"/>
        <v>462</v>
      </c>
      <c r="D8" s="4">
        <f t="shared" si="2"/>
        <v>554.4</v>
      </c>
      <c r="E8" s="5">
        <f t="shared" si="3"/>
        <v>4200000</v>
      </c>
      <c r="F8" s="10">
        <f t="shared" si="4"/>
        <v>10909</v>
      </c>
      <c r="G8" s="10">
        <f t="shared" si="5"/>
        <v>9091</v>
      </c>
      <c r="H8" s="10">
        <f t="shared" si="6"/>
        <v>7576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385</v>
      </c>
      <c r="R8" s="2">
        <v>4200000</v>
      </c>
      <c r="S8" s="8"/>
      <c r="T8" s="8"/>
    </row>
    <row r="9" spans="1:20" x14ac:dyDescent="0.25">
      <c r="A9" s="4">
        <f t="shared" si="0"/>
        <v>0</v>
      </c>
      <c r="B9" s="4">
        <f t="shared" si="1"/>
        <v>450</v>
      </c>
      <c r="C9" s="4">
        <f t="shared" si="9"/>
        <v>540</v>
      </c>
      <c r="D9" s="4">
        <f t="shared" si="2"/>
        <v>648</v>
      </c>
      <c r="E9" s="5">
        <f t="shared" si="3"/>
        <v>7500000</v>
      </c>
      <c r="F9" s="10">
        <f t="shared" si="4"/>
        <v>16667</v>
      </c>
      <c r="G9" s="15">
        <f t="shared" si="5"/>
        <v>13889</v>
      </c>
      <c r="H9" s="10">
        <f t="shared" si="6"/>
        <v>11574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450</v>
      </c>
      <c r="R9" s="2">
        <v>7500000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21</v>
      </c>
    </row>
    <row r="18" spans="7:24" x14ac:dyDescent="0.25">
      <c r="G18">
        <f>I18/1.2</f>
        <v>279.16666666666669</v>
      </c>
      <c r="H18" t="s">
        <v>13</v>
      </c>
      <c r="I18">
        <v>335</v>
      </c>
    </row>
    <row r="19" spans="7:24" x14ac:dyDescent="0.25">
      <c r="H19" t="s">
        <v>14</v>
      </c>
      <c r="I19">
        <v>13000</v>
      </c>
    </row>
    <row r="20" spans="7:24" x14ac:dyDescent="0.25">
      <c r="H20" t="s">
        <v>15</v>
      </c>
      <c r="I20">
        <f>I19*I18</f>
        <v>4355000</v>
      </c>
    </row>
    <row r="22" spans="7:24" x14ac:dyDescent="0.25">
      <c r="G22" s="6"/>
      <c r="H22" s="6"/>
    </row>
    <row r="24" spans="7:24" x14ac:dyDescent="0.25">
      <c r="H24" t="s">
        <v>16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17</v>
      </c>
      <c r="I25">
        <v>3300000</v>
      </c>
      <c r="O25" t="s">
        <v>24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18</v>
      </c>
      <c r="I26">
        <v>198000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19</v>
      </c>
      <c r="I27">
        <v>30000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20</v>
      </c>
      <c r="I28">
        <f>SUM(I25:I27)</f>
        <v>3528000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I29">
        <f>I28/335</f>
        <v>10531.343283582089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2024-03-11T10:48:36Z</dcterms:modified>
</cp:coreProperties>
</file>