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Vinayak Amrut - Taloja\"/>
    </mc:Choice>
  </mc:AlternateContent>
  <xr:revisionPtr revIDLastSave="0" documentId="13_ncr:1_{AEEBBD70-D1FE-4AD6-9E75-5CCD3A72C3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ng A" sheetId="87" r:id="rId1"/>
    <sheet name="Wing B" sheetId="103" r:id="rId2"/>
    <sheet name="Total" sheetId="79" r:id="rId3"/>
    <sheet name="RERA" sheetId="80" r:id="rId4"/>
    <sheet name="Typical Floor" sheetId="85" r:id="rId5"/>
    <sheet name="IGR" sheetId="94" r:id="rId6"/>
    <sheet name="RR" sheetId="95" r:id="rId7"/>
  </sheets>
  <definedNames>
    <definedName name="_xlnm._FilterDatabase" localSheetId="0" hidden="1">'Wing A'!#REF!</definedName>
    <definedName name="_xlnm._FilterDatabase" localSheetId="1" hidden="1">'Wing B'!#REF!</definedName>
  </definedNames>
  <calcPr calcId="191029"/>
</workbook>
</file>

<file path=xl/calcChain.xml><?xml version="1.0" encoding="utf-8"?>
<calcChain xmlns="http://schemas.openxmlformats.org/spreadsheetml/2006/main">
  <c r="H4" i="79" l="1"/>
  <c r="J5" i="79"/>
  <c r="J4" i="79"/>
  <c r="F4" i="79"/>
  <c r="E4" i="79"/>
  <c r="D4" i="79"/>
  <c r="M7" i="94"/>
  <c r="M8" i="94"/>
  <c r="M9" i="94"/>
  <c r="M10" i="94"/>
  <c r="M11" i="94"/>
  <c r="M12" i="94"/>
  <c r="M13" i="94"/>
  <c r="M14" i="94"/>
  <c r="L7" i="94"/>
  <c r="L8" i="94"/>
  <c r="L9" i="94"/>
  <c r="L10" i="94"/>
  <c r="L11" i="94"/>
  <c r="L12" i="94"/>
  <c r="L13" i="94"/>
  <c r="L14" i="94"/>
  <c r="L15" i="94"/>
  <c r="L16" i="94"/>
  <c r="L17" i="94"/>
  <c r="L18" i="94"/>
  <c r="D7" i="94"/>
  <c r="D8" i="94"/>
  <c r="D9" i="94"/>
  <c r="D10" i="94"/>
  <c r="D11" i="94"/>
  <c r="D12" i="94"/>
  <c r="D13" i="94"/>
  <c r="D14" i="94"/>
  <c r="D15" i="94"/>
  <c r="D16" i="94"/>
  <c r="M6" i="94"/>
  <c r="M5" i="94"/>
  <c r="L6" i="94"/>
  <c r="H5" i="94"/>
  <c r="D6" i="94"/>
  <c r="L5" i="94"/>
  <c r="F43" i="103"/>
  <c r="E43" i="103"/>
  <c r="G42" i="103"/>
  <c r="H42" i="103" s="1"/>
  <c r="M42" i="103" s="1"/>
  <c r="H41" i="103"/>
  <c r="M41" i="103" s="1"/>
  <c r="G41" i="103"/>
  <c r="G40" i="103"/>
  <c r="G39" i="103"/>
  <c r="H39" i="103" s="1"/>
  <c r="M39" i="103" s="1"/>
  <c r="G38" i="103"/>
  <c r="H38" i="103" s="1"/>
  <c r="M38" i="103" s="1"/>
  <c r="H37" i="103"/>
  <c r="M37" i="103" s="1"/>
  <c r="G37" i="103"/>
  <c r="G36" i="103"/>
  <c r="H35" i="103"/>
  <c r="M35" i="103" s="1"/>
  <c r="G35" i="103"/>
  <c r="G34" i="103"/>
  <c r="H34" i="103" s="1"/>
  <c r="M34" i="103" s="1"/>
  <c r="G33" i="103"/>
  <c r="H33" i="103" s="1"/>
  <c r="M33" i="103" s="1"/>
  <c r="G32" i="103"/>
  <c r="G31" i="103"/>
  <c r="H31" i="103" s="1"/>
  <c r="M31" i="103" s="1"/>
  <c r="G30" i="103"/>
  <c r="H30" i="103" s="1"/>
  <c r="M30" i="103" s="1"/>
  <c r="G29" i="103"/>
  <c r="H29" i="103" s="1"/>
  <c r="M29" i="103" s="1"/>
  <c r="G28" i="103"/>
  <c r="G27" i="103"/>
  <c r="H27" i="103" s="1"/>
  <c r="M27" i="103" s="1"/>
  <c r="G26" i="103"/>
  <c r="H26" i="103" s="1"/>
  <c r="M26" i="103" s="1"/>
  <c r="G25" i="103"/>
  <c r="H25" i="103" s="1"/>
  <c r="M25" i="103" s="1"/>
  <c r="G24" i="103"/>
  <c r="G23" i="103"/>
  <c r="H23" i="103" s="1"/>
  <c r="M23" i="103" s="1"/>
  <c r="G22" i="103"/>
  <c r="H22" i="103" s="1"/>
  <c r="M22" i="103" s="1"/>
  <c r="H21" i="103"/>
  <c r="M21" i="103" s="1"/>
  <c r="G21" i="103"/>
  <c r="G20" i="103"/>
  <c r="G19" i="103"/>
  <c r="H19" i="103" s="1"/>
  <c r="M19" i="103" s="1"/>
  <c r="G18" i="103"/>
  <c r="H18" i="103" s="1"/>
  <c r="M18" i="103" s="1"/>
  <c r="G17" i="103"/>
  <c r="H17" i="103" s="1"/>
  <c r="M17" i="103" s="1"/>
  <c r="G16" i="103"/>
  <c r="G15" i="103"/>
  <c r="H15" i="103" s="1"/>
  <c r="M15" i="103" s="1"/>
  <c r="G14" i="103"/>
  <c r="H14" i="103" s="1"/>
  <c r="M14" i="103" s="1"/>
  <c r="H13" i="103"/>
  <c r="M13" i="103" s="1"/>
  <c r="G13" i="103"/>
  <c r="G12" i="103"/>
  <c r="G11" i="103"/>
  <c r="H11" i="103" s="1"/>
  <c r="M11" i="103" s="1"/>
  <c r="G10" i="103"/>
  <c r="H10" i="103" s="1"/>
  <c r="M10" i="103" s="1"/>
  <c r="G9" i="103"/>
  <c r="H9" i="103" s="1"/>
  <c r="M9" i="103" s="1"/>
  <c r="G8" i="103"/>
  <c r="G7" i="103"/>
  <c r="H7" i="103" s="1"/>
  <c r="M7" i="103" s="1"/>
  <c r="G6" i="103"/>
  <c r="J6" i="103" s="1"/>
  <c r="K6" i="103" s="1"/>
  <c r="L6" i="103" s="1"/>
  <c r="G5" i="103"/>
  <c r="H5" i="103" s="1"/>
  <c r="M5" i="103" s="1"/>
  <c r="G4" i="103"/>
  <c r="I3" i="103"/>
  <c r="I4" i="103" s="1"/>
  <c r="I5" i="103" s="1"/>
  <c r="I6" i="103" s="1"/>
  <c r="I7" i="103" s="1"/>
  <c r="G3" i="103"/>
  <c r="H3" i="103" s="1"/>
  <c r="J2" i="103"/>
  <c r="O2" i="103" s="1"/>
  <c r="H2" i="103"/>
  <c r="M2" i="103" s="1"/>
  <c r="G2" i="103"/>
  <c r="J2" i="87"/>
  <c r="O2" i="87" s="1"/>
  <c r="I3" i="87"/>
  <c r="J3" i="87" s="1"/>
  <c r="K3" i="87" s="1"/>
  <c r="E5" i="94"/>
  <c r="F5" i="94" s="1"/>
  <c r="M3" i="87"/>
  <c r="M4" i="87"/>
  <c r="M5" i="87"/>
  <c r="M6" i="87"/>
  <c r="M43" i="87" s="1"/>
  <c r="M7" i="87"/>
  <c r="M8" i="87"/>
  <c r="M9" i="87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32" i="87"/>
  <c r="M33" i="87"/>
  <c r="M34" i="87"/>
  <c r="M35" i="87"/>
  <c r="M36" i="87"/>
  <c r="M37" i="87"/>
  <c r="M38" i="87"/>
  <c r="M39" i="87"/>
  <c r="M40" i="87"/>
  <c r="M41" i="87"/>
  <c r="M42" i="87"/>
  <c r="E43" i="87"/>
  <c r="F43" i="87"/>
  <c r="G43" i="87"/>
  <c r="H43" i="87"/>
  <c r="G3" i="87"/>
  <c r="G4" i="87"/>
  <c r="G5" i="87"/>
  <c r="G6" i="87"/>
  <c r="H6" i="87" s="1"/>
  <c r="G7" i="87"/>
  <c r="G8" i="87"/>
  <c r="G9" i="87"/>
  <c r="G10" i="87"/>
  <c r="H10" i="87" s="1"/>
  <c r="G11" i="87"/>
  <c r="G12" i="87"/>
  <c r="G13" i="87"/>
  <c r="G14" i="87"/>
  <c r="H14" i="87" s="1"/>
  <c r="G15" i="87"/>
  <c r="G16" i="87"/>
  <c r="G17" i="87"/>
  <c r="G18" i="87"/>
  <c r="H18" i="87" s="1"/>
  <c r="G19" i="87"/>
  <c r="H19" i="87" s="1"/>
  <c r="G20" i="87"/>
  <c r="G21" i="87"/>
  <c r="G22" i="87"/>
  <c r="H22" i="87" s="1"/>
  <c r="G23" i="87"/>
  <c r="H23" i="87" s="1"/>
  <c r="G24" i="87"/>
  <c r="G25" i="87"/>
  <c r="G26" i="87"/>
  <c r="H26" i="87" s="1"/>
  <c r="G27" i="87"/>
  <c r="H27" i="87" s="1"/>
  <c r="G28" i="87"/>
  <c r="G29" i="87"/>
  <c r="G30" i="87"/>
  <c r="H30" i="87" s="1"/>
  <c r="G31" i="87"/>
  <c r="H31" i="87" s="1"/>
  <c r="G32" i="87"/>
  <c r="G33" i="87"/>
  <c r="G34" i="87"/>
  <c r="H34" i="87" s="1"/>
  <c r="G35" i="87"/>
  <c r="H35" i="87" s="1"/>
  <c r="G36" i="87"/>
  <c r="G37" i="87"/>
  <c r="G38" i="87"/>
  <c r="H38" i="87" s="1"/>
  <c r="G39" i="87"/>
  <c r="H39" i="87" s="1"/>
  <c r="G40" i="87"/>
  <c r="G41" i="87"/>
  <c r="G42" i="87"/>
  <c r="H42" i="87" s="1"/>
  <c r="U14" i="80"/>
  <c r="T3" i="80"/>
  <c r="T4" i="80"/>
  <c r="T5" i="80"/>
  <c r="T6" i="80"/>
  <c r="T7" i="80"/>
  <c r="T8" i="80"/>
  <c r="T9" i="80"/>
  <c r="T10" i="80"/>
  <c r="T11" i="80"/>
  <c r="T12" i="80"/>
  <c r="T13" i="80"/>
  <c r="T2" i="80"/>
  <c r="H4" i="87"/>
  <c r="H7" i="87"/>
  <c r="H8" i="87"/>
  <c r="H9" i="87"/>
  <c r="H11" i="87"/>
  <c r="H12" i="87"/>
  <c r="H13" i="87"/>
  <c r="H15" i="87"/>
  <c r="H16" i="87"/>
  <c r="H17" i="87"/>
  <c r="H20" i="87"/>
  <c r="H21" i="87"/>
  <c r="H24" i="87"/>
  <c r="H25" i="87"/>
  <c r="H28" i="87"/>
  <c r="H29" i="87"/>
  <c r="H32" i="87"/>
  <c r="H33" i="87"/>
  <c r="H36" i="87"/>
  <c r="H37" i="87"/>
  <c r="H40" i="87"/>
  <c r="H41" i="87"/>
  <c r="H3" i="87"/>
  <c r="H5" i="87"/>
  <c r="G2" i="87"/>
  <c r="H2" i="87" s="1"/>
  <c r="H47" i="85"/>
  <c r="H43" i="85"/>
  <c r="G44" i="85"/>
  <c r="G45" i="85"/>
  <c r="G46" i="85"/>
  <c r="G47" i="85"/>
  <c r="G48" i="85"/>
  <c r="G43" i="85"/>
  <c r="E44" i="85"/>
  <c r="H44" i="85" s="1"/>
  <c r="E45" i="85"/>
  <c r="H45" i="85" s="1"/>
  <c r="E46" i="85"/>
  <c r="H46" i="85" s="1"/>
  <c r="E47" i="85"/>
  <c r="E48" i="85"/>
  <c r="H48" i="85" s="1"/>
  <c r="E43" i="85"/>
  <c r="H38" i="85"/>
  <c r="H39" i="85"/>
  <c r="H40" i="85"/>
  <c r="G37" i="85"/>
  <c r="G38" i="85"/>
  <c r="G39" i="85"/>
  <c r="G40" i="85"/>
  <c r="G41" i="85"/>
  <c r="G36" i="85"/>
  <c r="E37" i="85"/>
  <c r="H37" i="85" s="1"/>
  <c r="E38" i="85"/>
  <c r="E39" i="85"/>
  <c r="E40" i="85"/>
  <c r="E41" i="85"/>
  <c r="H41" i="85" s="1"/>
  <c r="E36" i="85"/>
  <c r="H36" i="85" s="1"/>
  <c r="H30" i="85"/>
  <c r="H31" i="85"/>
  <c r="H32" i="85"/>
  <c r="H33" i="85"/>
  <c r="G30" i="85"/>
  <c r="G31" i="85"/>
  <c r="G32" i="85"/>
  <c r="G33" i="85"/>
  <c r="G29" i="85"/>
  <c r="E30" i="85"/>
  <c r="E31" i="85"/>
  <c r="E32" i="85"/>
  <c r="E33" i="85"/>
  <c r="E29" i="85"/>
  <c r="H29" i="85" s="1"/>
  <c r="H19" i="85"/>
  <c r="H20" i="85"/>
  <c r="H21" i="85"/>
  <c r="H22" i="85"/>
  <c r="H23" i="85"/>
  <c r="H18" i="85"/>
  <c r="H12" i="85"/>
  <c r="H13" i="85"/>
  <c r="H14" i="85"/>
  <c r="H15" i="85"/>
  <c r="H16" i="85"/>
  <c r="H11" i="85"/>
  <c r="H5" i="85"/>
  <c r="H6" i="85"/>
  <c r="H7" i="85"/>
  <c r="H8" i="85"/>
  <c r="H4" i="85"/>
  <c r="G19" i="85"/>
  <c r="G20" i="85"/>
  <c r="G21" i="85"/>
  <c r="G22" i="85"/>
  <c r="G23" i="85"/>
  <c r="G18" i="85"/>
  <c r="E19" i="85"/>
  <c r="E20" i="85"/>
  <c r="E21" i="85"/>
  <c r="E22" i="85"/>
  <c r="E23" i="85"/>
  <c r="E18" i="85"/>
  <c r="G12" i="85"/>
  <c r="G13" i="85"/>
  <c r="G14" i="85"/>
  <c r="G15" i="85"/>
  <c r="G16" i="85"/>
  <c r="G11" i="85"/>
  <c r="E12" i="85"/>
  <c r="E13" i="85"/>
  <c r="E14" i="85"/>
  <c r="E15" i="85"/>
  <c r="E16" i="85"/>
  <c r="E11" i="85"/>
  <c r="G5" i="85"/>
  <c r="G6" i="85"/>
  <c r="G7" i="85"/>
  <c r="G8" i="85"/>
  <c r="G4" i="85"/>
  <c r="E5" i="85"/>
  <c r="E6" i="85"/>
  <c r="E7" i="85"/>
  <c r="E8" i="85"/>
  <c r="E4" i="85"/>
  <c r="D3" i="79"/>
  <c r="D2" i="79"/>
  <c r="M31" i="85"/>
  <c r="M30" i="85"/>
  <c r="K5" i="85"/>
  <c r="K4" i="85"/>
  <c r="D5" i="94"/>
  <c r="G5" i="94" s="1"/>
  <c r="G4" i="79" l="1"/>
  <c r="J4" i="103"/>
  <c r="K4" i="103" s="1"/>
  <c r="L4" i="103" s="1"/>
  <c r="K2" i="87"/>
  <c r="J3" i="103"/>
  <c r="K3" i="103" s="1"/>
  <c r="L3" i="103" s="1"/>
  <c r="H6" i="103"/>
  <c r="M6" i="103" s="1"/>
  <c r="G43" i="103"/>
  <c r="M3" i="103"/>
  <c r="J5" i="103"/>
  <c r="K5" i="103" s="1"/>
  <c r="L5" i="103" s="1"/>
  <c r="I8" i="103"/>
  <c r="I9" i="103" s="1"/>
  <c r="I10" i="103" s="1"/>
  <c r="I11" i="103" s="1"/>
  <c r="J7" i="103"/>
  <c r="K7" i="103" s="1"/>
  <c r="L7" i="103" s="1"/>
  <c r="K2" i="103"/>
  <c r="L2" i="103" s="1"/>
  <c r="H4" i="103"/>
  <c r="M4" i="103" s="1"/>
  <c r="H8" i="103"/>
  <c r="M8" i="103" s="1"/>
  <c r="H12" i="103"/>
  <c r="M12" i="103" s="1"/>
  <c r="H16" i="103"/>
  <c r="M16" i="103" s="1"/>
  <c r="H20" i="103"/>
  <c r="M20" i="103" s="1"/>
  <c r="H24" i="103"/>
  <c r="M24" i="103" s="1"/>
  <c r="H28" i="103"/>
  <c r="M28" i="103" s="1"/>
  <c r="H32" i="103"/>
  <c r="M32" i="103" s="1"/>
  <c r="H36" i="103"/>
  <c r="M36" i="103" s="1"/>
  <c r="H40" i="103"/>
  <c r="M40" i="103" s="1"/>
  <c r="I4" i="87"/>
  <c r="L3" i="87"/>
  <c r="M32" i="85"/>
  <c r="K8" i="94"/>
  <c r="K9" i="94"/>
  <c r="K10" i="94"/>
  <c r="K11" i="94"/>
  <c r="K12" i="94"/>
  <c r="K13" i="94"/>
  <c r="K14" i="94"/>
  <c r="K15" i="94"/>
  <c r="M43" i="103" l="1"/>
  <c r="I12" i="103"/>
  <c r="J11" i="103"/>
  <c r="K11" i="103" s="1"/>
  <c r="L11" i="103" s="1"/>
  <c r="J9" i="103"/>
  <c r="K9" i="103" s="1"/>
  <c r="L9" i="103" s="1"/>
  <c r="J8" i="103"/>
  <c r="J10" i="103"/>
  <c r="K10" i="103" s="1"/>
  <c r="L10" i="103" s="1"/>
  <c r="H43" i="103"/>
  <c r="J4" i="87"/>
  <c r="K4" i="87" s="1"/>
  <c r="I5" i="87"/>
  <c r="K6" i="85"/>
  <c r="H8" i="94"/>
  <c r="H7" i="94"/>
  <c r="H6" i="94"/>
  <c r="H15" i="94"/>
  <c r="H14" i="94"/>
  <c r="H13" i="94"/>
  <c r="H12" i="94"/>
  <c r="H11" i="94"/>
  <c r="H10" i="94"/>
  <c r="H9" i="94"/>
  <c r="K8" i="103" l="1"/>
  <c r="L8" i="103" s="1"/>
  <c r="I13" i="103"/>
  <c r="J12" i="103"/>
  <c r="K12" i="103" s="1"/>
  <c r="L12" i="103" s="1"/>
  <c r="L4" i="87"/>
  <c r="J5" i="87"/>
  <c r="K5" i="87" s="1"/>
  <c r="I6" i="87"/>
  <c r="I7" i="87" s="1"/>
  <c r="I8" i="87" s="1"/>
  <c r="I9" i="87" s="1"/>
  <c r="I10" i="87" s="1"/>
  <c r="I11" i="87" s="1"/>
  <c r="I12" i="87" s="1"/>
  <c r="I13" i="87" s="1"/>
  <c r="I14" i="87" s="1"/>
  <c r="I15" i="87" s="1"/>
  <c r="I16" i="87" s="1"/>
  <c r="I17" i="87" s="1"/>
  <c r="I18" i="87" s="1"/>
  <c r="I19" i="87" s="1"/>
  <c r="I20" i="87" s="1"/>
  <c r="I21" i="87" s="1"/>
  <c r="I22" i="87" s="1"/>
  <c r="I23" i="87" s="1"/>
  <c r="I24" i="87" s="1"/>
  <c r="I25" i="87" s="1"/>
  <c r="I26" i="87" s="1"/>
  <c r="I27" i="87" s="1"/>
  <c r="I28" i="87" s="1"/>
  <c r="I29" i="87" s="1"/>
  <c r="I30" i="87" s="1"/>
  <c r="I31" i="87" s="1"/>
  <c r="I32" i="87" s="1"/>
  <c r="I33" i="87" s="1"/>
  <c r="I34" i="87" s="1"/>
  <c r="I35" i="87" s="1"/>
  <c r="I36" i="87" s="1"/>
  <c r="I37" i="87" s="1"/>
  <c r="I38" i="87" s="1"/>
  <c r="I39" i="87" s="1"/>
  <c r="I40" i="87" s="1"/>
  <c r="I41" i="87" s="1"/>
  <c r="I42" i="87" s="1"/>
  <c r="L2" i="87"/>
  <c r="M2" i="87"/>
  <c r="I14" i="103" l="1"/>
  <c r="J13" i="103"/>
  <c r="K13" i="103" s="1"/>
  <c r="L13" i="103" s="1"/>
  <c r="L5" i="87"/>
  <c r="J6" i="87"/>
  <c r="K6" i="87" s="1"/>
  <c r="I15" i="103" l="1"/>
  <c r="J14" i="103"/>
  <c r="K14" i="103" s="1"/>
  <c r="L14" i="103" s="1"/>
  <c r="L6" i="87"/>
  <c r="J7" i="87"/>
  <c r="K7" i="87" s="1"/>
  <c r="I16" i="103" l="1"/>
  <c r="J15" i="103"/>
  <c r="L7" i="87"/>
  <c r="J8" i="87"/>
  <c r="K8" i="87" s="1"/>
  <c r="I17" i="103" l="1"/>
  <c r="J16" i="103"/>
  <c r="K16" i="103" s="1"/>
  <c r="L16" i="103" s="1"/>
  <c r="K15" i="103"/>
  <c r="L15" i="103" s="1"/>
  <c r="L8" i="87"/>
  <c r="J9" i="87"/>
  <c r="K9" i="87" s="1"/>
  <c r="I18" i="103" l="1"/>
  <c r="J17" i="103"/>
  <c r="K17" i="103" s="1"/>
  <c r="L17" i="103" s="1"/>
  <c r="L9" i="87"/>
  <c r="J10" i="87"/>
  <c r="K10" i="87" s="1"/>
  <c r="I19" i="103" l="1"/>
  <c r="J18" i="103"/>
  <c r="K18" i="103" s="1"/>
  <c r="L18" i="103" s="1"/>
  <c r="L10" i="87"/>
  <c r="J11" i="87"/>
  <c r="K11" i="87" s="1"/>
  <c r="I20" i="103" l="1"/>
  <c r="J19" i="103"/>
  <c r="K19" i="103" s="1"/>
  <c r="L19" i="103" s="1"/>
  <c r="L11" i="87"/>
  <c r="J12" i="87"/>
  <c r="K12" i="87" s="1"/>
  <c r="I21" i="103" l="1"/>
  <c r="J20" i="103"/>
  <c r="K20" i="103" s="1"/>
  <c r="L20" i="103" s="1"/>
  <c r="L12" i="87"/>
  <c r="J13" i="87"/>
  <c r="K13" i="87" s="1"/>
  <c r="I22" i="103" l="1"/>
  <c r="J21" i="103"/>
  <c r="K21" i="103" s="1"/>
  <c r="L21" i="103" s="1"/>
  <c r="L13" i="87"/>
  <c r="J14" i="87"/>
  <c r="K14" i="87" s="1"/>
  <c r="I23" i="103" l="1"/>
  <c r="J22" i="103"/>
  <c r="K22" i="103" s="1"/>
  <c r="L22" i="103" s="1"/>
  <c r="L14" i="87"/>
  <c r="J15" i="87"/>
  <c r="K15" i="87" s="1"/>
  <c r="I24" i="103" l="1"/>
  <c r="J23" i="103"/>
  <c r="K23" i="103" s="1"/>
  <c r="L23" i="103" s="1"/>
  <c r="L15" i="87"/>
  <c r="J16" i="87"/>
  <c r="K16" i="87" s="1"/>
  <c r="I25" i="103" l="1"/>
  <c r="J24" i="103"/>
  <c r="K24" i="103" s="1"/>
  <c r="L24" i="103" s="1"/>
  <c r="L16" i="87"/>
  <c r="J17" i="87"/>
  <c r="K17" i="87" s="1"/>
  <c r="I26" i="103" l="1"/>
  <c r="J25" i="103"/>
  <c r="K25" i="103" s="1"/>
  <c r="L25" i="103" s="1"/>
  <c r="L17" i="87"/>
  <c r="J18" i="87"/>
  <c r="K18" i="87" s="1"/>
  <c r="I27" i="103" l="1"/>
  <c r="J26" i="103"/>
  <c r="K26" i="103" s="1"/>
  <c r="L26" i="103" s="1"/>
  <c r="L18" i="87"/>
  <c r="J19" i="87"/>
  <c r="K19" i="87" s="1"/>
  <c r="I28" i="103" l="1"/>
  <c r="J27" i="103"/>
  <c r="K27" i="103" s="1"/>
  <c r="L27" i="103" s="1"/>
  <c r="L19" i="87"/>
  <c r="J20" i="87"/>
  <c r="K20" i="87" s="1"/>
  <c r="I29" i="103" l="1"/>
  <c r="J28" i="103"/>
  <c r="K28" i="103" s="1"/>
  <c r="L28" i="103" s="1"/>
  <c r="L20" i="87"/>
  <c r="J21" i="87"/>
  <c r="K21" i="87" s="1"/>
  <c r="I30" i="103" l="1"/>
  <c r="J29" i="103"/>
  <c r="K29" i="103" s="1"/>
  <c r="L29" i="103" s="1"/>
  <c r="L21" i="87"/>
  <c r="J22" i="87"/>
  <c r="K22" i="87" s="1"/>
  <c r="I31" i="103" l="1"/>
  <c r="J30" i="103"/>
  <c r="K30" i="103" s="1"/>
  <c r="L30" i="103" s="1"/>
  <c r="L22" i="87"/>
  <c r="J23" i="87"/>
  <c r="K23" i="87" s="1"/>
  <c r="I32" i="103" l="1"/>
  <c r="J31" i="103"/>
  <c r="K31" i="103" s="1"/>
  <c r="L31" i="103" s="1"/>
  <c r="L23" i="87"/>
  <c r="J24" i="87"/>
  <c r="K24" i="87" s="1"/>
  <c r="I33" i="103" l="1"/>
  <c r="J32" i="103"/>
  <c r="K32" i="103" s="1"/>
  <c r="L32" i="103" s="1"/>
  <c r="L24" i="87"/>
  <c r="J25" i="87"/>
  <c r="K25" i="87" s="1"/>
  <c r="I34" i="103" l="1"/>
  <c r="J33" i="103"/>
  <c r="K33" i="103" s="1"/>
  <c r="L33" i="103" s="1"/>
  <c r="L25" i="87"/>
  <c r="J26" i="87"/>
  <c r="K26" i="87" s="1"/>
  <c r="I35" i="103" l="1"/>
  <c r="J34" i="103"/>
  <c r="K34" i="103" s="1"/>
  <c r="L34" i="103" s="1"/>
  <c r="L26" i="87"/>
  <c r="J27" i="87"/>
  <c r="K27" i="87" s="1"/>
  <c r="I36" i="103" l="1"/>
  <c r="J35" i="103"/>
  <c r="K35" i="103" s="1"/>
  <c r="L35" i="103" s="1"/>
  <c r="L27" i="87"/>
  <c r="J28" i="87"/>
  <c r="K28" i="87" s="1"/>
  <c r="I37" i="103" l="1"/>
  <c r="J36" i="103"/>
  <c r="K36" i="103" s="1"/>
  <c r="L36" i="103" s="1"/>
  <c r="L28" i="87"/>
  <c r="J29" i="87"/>
  <c r="K29" i="87" s="1"/>
  <c r="I38" i="103" l="1"/>
  <c r="J37" i="103"/>
  <c r="K37" i="103" s="1"/>
  <c r="L37" i="103" s="1"/>
  <c r="L29" i="87"/>
  <c r="J30" i="87"/>
  <c r="K30" i="87" s="1"/>
  <c r="I39" i="103" l="1"/>
  <c r="J38" i="103"/>
  <c r="K38" i="103" s="1"/>
  <c r="L38" i="103" s="1"/>
  <c r="L30" i="87"/>
  <c r="J31" i="87"/>
  <c r="K31" i="87" s="1"/>
  <c r="I40" i="103" l="1"/>
  <c r="J39" i="103"/>
  <c r="K39" i="103" s="1"/>
  <c r="L39" i="103" s="1"/>
  <c r="L31" i="87"/>
  <c r="J32" i="87"/>
  <c r="K32" i="87" s="1"/>
  <c r="I41" i="103" l="1"/>
  <c r="J40" i="103"/>
  <c r="K40" i="103" s="1"/>
  <c r="L40" i="103" s="1"/>
  <c r="L32" i="87"/>
  <c r="J33" i="87"/>
  <c r="K33" i="87" s="1"/>
  <c r="I42" i="103" l="1"/>
  <c r="J42" i="103" s="1"/>
  <c r="J41" i="103"/>
  <c r="K41" i="103" s="1"/>
  <c r="L41" i="103" s="1"/>
  <c r="L33" i="87"/>
  <c r="J34" i="87"/>
  <c r="K34" i="87" s="1"/>
  <c r="K42" i="103" l="1"/>
  <c r="L42" i="103" s="1"/>
  <c r="J43" i="103"/>
  <c r="K43" i="103" s="1"/>
  <c r="L34" i="87"/>
  <c r="J35" i="87"/>
  <c r="K35" i="87" s="1"/>
  <c r="L35" i="87" l="1"/>
  <c r="J36" i="87"/>
  <c r="K36" i="87" s="1"/>
  <c r="L36" i="87" l="1"/>
  <c r="J37" i="87"/>
  <c r="K37" i="87" s="1"/>
  <c r="L37" i="87" l="1"/>
  <c r="J38" i="87"/>
  <c r="K38" i="87" s="1"/>
  <c r="L38" i="87" l="1"/>
  <c r="J39" i="87"/>
  <c r="K39" i="87" s="1"/>
  <c r="L39" i="87" l="1"/>
  <c r="J40" i="87"/>
  <c r="K40" i="87" s="1"/>
  <c r="L40" i="87" l="1"/>
  <c r="J42" i="87"/>
  <c r="K42" i="87" s="1"/>
  <c r="J41" i="87"/>
  <c r="K41" i="87" s="1"/>
  <c r="L41" i="87" l="1"/>
  <c r="J43" i="87"/>
  <c r="K43" i="87" s="1"/>
  <c r="L42" i="87"/>
</calcChain>
</file>

<file path=xl/sharedStrings.xml><?xml version="1.0" encoding="utf-8"?>
<sst xmlns="http://schemas.openxmlformats.org/spreadsheetml/2006/main" count="195" uniqueCount="43">
  <si>
    <t>Flat No.</t>
  </si>
  <si>
    <t>Sr. No.</t>
  </si>
  <si>
    <t>Floor No.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</si>
  <si>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</si>
  <si>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</si>
  <si>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</si>
  <si>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</si>
  <si>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</si>
  <si>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</si>
  <si>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</si>
  <si>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</si>
  <si>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</si>
  <si>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Sr.No.</t>
  </si>
  <si>
    <t>Flat No</t>
  </si>
  <si>
    <t>Rate</t>
  </si>
  <si>
    <t xml:space="preserve">CA </t>
  </si>
  <si>
    <t>CA in SqFt</t>
  </si>
  <si>
    <t>Avg</t>
  </si>
  <si>
    <t>Wing A</t>
  </si>
  <si>
    <t>1RK</t>
  </si>
  <si>
    <t>Wing B</t>
  </si>
  <si>
    <t>1BHK</t>
  </si>
  <si>
    <t>typical 1</t>
  </si>
  <si>
    <t>typical 2,3,4,5,6</t>
  </si>
  <si>
    <t>typical 7</t>
  </si>
  <si>
    <t>1 BHK</t>
  </si>
  <si>
    <t>1 RK</t>
  </si>
  <si>
    <t>total 5 flat</t>
  </si>
  <si>
    <t>total 6 flat</t>
  </si>
  <si>
    <t xml:space="preserve"> 1 BHK - 35                                     1 RK - 6                                                                                                                    </t>
  </si>
  <si>
    <t xml:space="preserve"> As per Approved Plan Carpet Area in 
Sq. Ft.                      
</t>
  </si>
  <si>
    <t xml:space="preserve"> As per Approved Plan Balcony Area in 
Sq. Ft.                      
</t>
  </si>
  <si>
    <t xml:space="preserve"> As per Total  Area in 
Sq. Ft.                      
</t>
  </si>
  <si>
    <t>Total</t>
  </si>
  <si>
    <t>nearby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</si>
  <si>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</si>
  <si>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</si>
  <si>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</si>
  <si>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9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</si>
  <si>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</si>
  <si>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Wing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</si>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</sst>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FFFFFF"/>
      <name val="Open Sans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7"/>
      <name val="Arial Narrow"/>
      <family val="2"/>
    </font>
    <font>
      <b/>
      <sz val="11"/>
      <color rgb="FF333333"/>
      <name val="Open Sans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9"/>
      <color theme="1"/>
      <name val="Arial Narrow"/>
      <family val="2"/>
    </font>
    <font>
      <b/>
      <sz val="9"/>
      <color theme="1"/>
      <name val="Rupee Foradian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4" fillId="5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43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3" fillId="6" borderId="0" xfId="0" applyFont="1" applyFill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8" fillId="4" borderId="0" xfId="0" applyFont="1" applyFill="1"/>
    <xf numFmtId="0" fontId="9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8" borderId="0" xfId="0" applyFill="1"/>
    <xf numFmtId="0" fontId="8" fillId="0" borderId="1" xfId="0" applyFont="1" applyBorder="1" applyAlignment="1">
      <alignment horizontal="center"/>
    </xf>
    <xf numFmtId="43" fontId="0" fillId="0" borderId="0" xfId="1" applyFont="1" applyFill="1"/>
    <xf numFmtId="43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Fill="1" applyAlignment="1">
      <alignment horizontal="center"/>
    </xf>
    <xf numFmtId="4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0" fillId="9" borderId="0" xfId="0" applyFill="1"/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0" fillId="0" borderId="6" xfId="0" applyBorder="1"/>
    <xf numFmtId="0" fontId="4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5" borderId="5" xfId="0" applyFont="1" applyFill="1" applyBorder="1" applyAlignment="1">
      <alignment vertical="top" wrapText="1"/>
    </xf>
    <xf numFmtId="0" fontId="3" fillId="7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4" fontId="15" fillId="0" borderId="1" xfId="1" applyNumberFormat="1" applyFont="1" applyBorder="1" applyAlignment="1">
      <alignment horizontal="left"/>
    </xf>
    <xf numFmtId="164" fontId="15" fillId="0" borderId="1" xfId="1" applyNumberFormat="1" applyFont="1" applyBorder="1" applyAlignment="1">
      <alignment horizontal="center"/>
    </xf>
    <xf numFmtId="1" fontId="11" fillId="0" borderId="1" xfId="2" applyNumberFormat="1" applyFont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/>
    </xf>
    <xf numFmtId="43" fontId="20" fillId="0" borderId="1" xfId="1" applyFont="1" applyBorder="1" applyAlignment="1">
      <alignment horizontal="center" vertical="center"/>
    </xf>
    <xf numFmtId="164" fontId="22" fillId="0" borderId="1" xfId="1" applyNumberFormat="1" applyFont="1" applyBorder="1" applyAlignment="1">
      <alignment horizontal="center"/>
    </xf>
    <xf numFmtId="0" fontId="0" fillId="0" borderId="0" xfId="0" applyFont="1"/>
    <xf numFmtId="0" fontId="12" fillId="0" borderId="0" xfId="0" applyFont="1"/>
    <xf numFmtId="164" fontId="20" fillId="0" borderId="1" xfId="1" applyNumberFormat="1" applyFont="1" applyBorder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0" xfId="1" applyFont="1" applyAlignment="1">
      <alignment horizontal="center"/>
    </xf>
    <xf numFmtId="164" fontId="22" fillId="0" borderId="1" xfId="1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43" fontId="24" fillId="0" borderId="1" xfId="1" applyFont="1" applyBorder="1" applyAlignment="1">
      <alignment horizontal="center" vertical="center"/>
    </xf>
    <xf numFmtId="43" fontId="1" fillId="0" borderId="0" xfId="1" applyFont="1"/>
    <xf numFmtId="43" fontId="9" fillId="0" borderId="0" xfId="1" applyFont="1"/>
    <xf numFmtId="164" fontId="23" fillId="0" borderId="2" xfId="0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87923</xdr:rowOff>
    </xdr:from>
    <xdr:to>
      <xdr:col>15</xdr:col>
      <xdr:colOff>234462</xdr:colOff>
      <xdr:row>22</xdr:row>
      <xdr:rowOff>168382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9D1F3E-4C74-0FC7-43C2-34081272B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3"/>
          <a:ext cx="9356481" cy="4916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21</xdr:row>
      <xdr:rowOff>171450</xdr:rowOff>
    </xdr:from>
    <xdr:to>
      <xdr:col>12</xdr:col>
      <xdr:colOff>333374</xdr:colOff>
      <xdr:row>50</xdr:row>
      <xdr:rowOff>148682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884B09-BE22-3A5E-776B-079F5BD6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4171950"/>
          <a:ext cx="7343775" cy="550173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topLeftCell="A16" zoomScale="160" zoomScaleNormal="160" workbookViewId="0">
      <selection activeCell="J43" sqref="J43:K43"/>
    </sheetView>
  </sheetViews>
  <sheetFormatPr defaultRowHeight="15" x14ac:dyDescent="0.25"/>
  <cols>
    <col min="1" max="1" width="3.28515625" style="12" customWidth="1"/>
    <col min="2" max="2" width="5.7109375" style="14" customWidth="1"/>
    <col min="3" max="3" width="4.140625" style="20" customWidth="1"/>
    <col min="4" max="4" width="6.7109375" style="35" customWidth="1"/>
    <col min="5" max="5" width="6.5703125" style="33" customWidth="1"/>
    <col min="6" max="6" width="5.5703125" style="33" customWidth="1"/>
    <col min="7" max="7" width="7" style="33" customWidth="1"/>
    <col min="8" max="8" width="6.7109375" style="13" customWidth="1"/>
    <col min="9" max="9" width="6.85546875" style="70" customWidth="1"/>
    <col min="10" max="10" width="11.7109375" style="70" customWidth="1"/>
    <col min="11" max="11" width="11.140625" style="70" customWidth="1"/>
    <col min="12" max="12" width="6.28515625" style="71" customWidth="1"/>
    <col min="13" max="13" width="9.42578125" style="70" customWidth="1"/>
    <col min="14" max="14" width="10.42578125" style="1" bestFit="1" customWidth="1"/>
    <col min="15" max="15" width="10.28515625" style="1" bestFit="1" customWidth="1"/>
  </cols>
  <sheetData>
    <row r="1" spans="1:15" ht="51.75" customHeight="1" x14ac:dyDescent="0.25">
      <c r="A1" s="45" t="s">
        <v>1</v>
      </c>
      <c r="B1" s="46" t="s">
        <v>0</v>
      </c>
      <c r="C1" s="47" t="s">
        <v>2</v>
      </c>
      <c r="D1" s="47" t="s">
        <v>11</v>
      </c>
      <c r="E1" s="47" t="s">
        <v>30</v>
      </c>
      <c r="F1" s="47" t="s">
        <v>31</v>
      </c>
      <c r="G1" s="47" t="s">
        <v>32</v>
      </c>
      <c r="H1" s="50" t="s">
        <v>10</v>
      </c>
      <c r="I1" s="59" t="s">
        <v>35</v>
      </c>
      <c r="J1" s="60" t="s">
        <v>36</v>
      </c>
      <c r="K1" s="61" t="s">
        <v>37</v>
      </c>
      <c r="L1" s="62" t="s">
        <v>38</v>
      </c>
      <c r="M1" s="62" t="s">
        <v>39</v>
      </c>
    </row>
    <row r="2" spans="1:15" x14ac:dyDescent="0.25">
      <c r="A2" s="51">
        <v>1</v>
      </c>
      <c r="B2" s="52">
        <v>101</v>
      </c>
      <c r="C2" s="20">
        <v>1</v>
      </c>
      <c r="D2" s="52" t="s">
        <v>25</v>
      </c>
      <c r="E2" s="53">
        <v>316</v>
      </c>
      <c r="F2" s="53">
        <v>31</v>
      </c>
      <c r="G2" s="53">
        <f>E2+F2</f>
        <v>347</v>
      </c>
      <c r="H2" s="52">
        <f>G2*1.1</f>
        <v>381.70000000000005</v>
      </c>
      <c r="I2" s="63">
        <v>11500</v>
      </c>
      <c r="J2" s="64">
        <f>G2*I2</f>
        <v>3990500</v>
      </c>
      <c r="K2" s="65">
        <f>ROUND(J2*1.05,0)</f>
        <v>4190025</v>
      </c>
      <c r="L2" s="66">
        <f>MROUND((K2*0.025/12),500)</f>
        <v>8500</v>
      </c>
      <c r="M2" s="67">
        <f>H2*2600</f>
        <v>992420.00000000012</v>
      </c>
      <c r="O2" s="7">
        <f>J2/G2</f>
        <v>11500</v>
      </c>
    </row>
    <row r="3" spans="1:15" x14ac:dyDescent="0.25">
      <c r="A3" s="51">
        <v>2</v>
      </c>
      <c r="B3" s="52">
        <v>102</v>
      </c>
      <c r="C3" s="20">
        <v>1</v>
      </c>
      <c r="D3" s="52" t="s">
        <v>25</v>
      </c>
      <c r="E3" s="53">
        <v>315</v>
      </c>
      <c r="F3" s="53">
        <v>32</v>
      </c>
      <c r="G3" s="53">
        <f t="shared" ref="G3:G42" si="0">E3+F3</f>
        <v>347</v>
      </c>
      <c r="H3" s="52">
        <f t="shared" ref="H3:H42" si="1">G3*1.1</f>
        <v>381.70000000000005</v>
      </c>
      <c r="I3" s="63">
        <f>I2</f>
        <v>11500</v>
      </c>
      <c r="J3" s="64">
        <f t="shared" ref="J3:J42" si="2">G3*I3</f>
        <v>3990500</v>
      </c>
      <c r="K3" s="65">
        <f t="shared" ref="K3:K42" si="3">ROUND(J3*1.05,0)</f>
        <v>4190025</v>
      </c>
      <c r="L3" s="66">
        <f t="shared" ref="L3:L42" si="4">MROUND((K3*0.025/12),500)</f>
        <v>8500</v>
      </c>
      <c r="M3" s="67">
        <f t="shared" ref="M3:M42" si="5">H3*2600</f>
        <v>992420.00000000012</v>
      </c>
    </row>
    <row r="4" spans="1:15" x14ac:dyDescent="0.25">
      <c r="A4" s="51">
        <v>3</v>
      </c>
      <c r="B4" s="52">
        <v>103</v>
      </c>
      <c r="C4" s="20">
        <v>1</v>
      </c>
      <c r="D4" s="52" t="s">
        <v>25</v>
      </c>
      <c r="E4" s="53">
        <v>312</v>
      </c>
      <c r="F4" s="53">
        <v>30</v>
      </c>
      <c r="G4" s="53">
        <f t="shared" si="0"/>
        <v>342</v>
      </c>
      <c r="H4" s="52">
        <f t="shared" si="1"/>
        <v>376.20000000000005</v>
      </c>
      <c r="I4" s="63">
        <f>I3</f>
        <v>11500</v>
      </c>
      <c r="J4" s="64">
        <f t="shared" si="2"/>
        <v>3933000</v>
      </c>
      <c r="K4" s="65">
        <f t="shared" si="3"/>
        <v>4129650</v>
      </c>
      <c r="L4" s="66">
        <f t="shared" si="4"/>
        <v>8500</v>
      </c>
      <c r="M4" s="67">
        <f t="shared" si="5"/>
        <v>978120.00000000012</v>
      </c>
    </row>
    <row r="5" spans="1:15" x14ac:dyDescent="0.25">
      <c r="A5" s="51">
        <v>4</v>
      </c>
      <c r="B5" s="52">
        <v>104</v>
      </c>
      <c r="C5" s="20">
        <v>1</v>
      </c>
      <c r="D5" s="52" t="s">
        <v>25</v>
      </c>
      <c r="E5" s="53">
        <v>314</v>
      </c>
      <c r="F5" s="53">
        <v>34</v>
      </c>
      <c r="G5" s="53">
        <f t="shared" si="0"/>
        <v>348</v>
      </c>
      <c r="H5" s="52">
        <f t="shared" si="1"/>
        <v>382.8</v>
      </c>
      <c r="I5" s="63">
        <f>I4</f>
        <v>11500</v>
      </c>
      <c r="J5" s="64">
        <f t="shared" si="2"/>
        <v>4002000</v>
      </c>
      <c r="K5" s="65">
        <f t="shared" si="3"/>
        <v>4202100</v>
      </c>
      <c r="L5" s="66">
        <f t="shared" si="4"/>
        <v>9000</v>
      </c>
      <c r="M5" s="67">
        <f t="shared" si="5"/>
        <v>995280</v>
      </c>
    </row>
    <row r="6" spans="1:15" x14ac:dyDescent="0.25">
      <c r="A6" s="51">
        <v>5</v>
      </c>
      <c r="B6" s="52">
        <v>105</v>
      </c>
      <c r="C6" s="20">
        <v>1</v>
      </c>
      <c r="D6" s="52" t="s">
        <v>25</v>
      </c>
      <c r="E6" s="53">
        <v>314</v>
      </c>
      <c r="F6" s="53">
        <v>33</v>
      </c>
      <c r="G6" s="53">
        <f t="shared" si="0"/>
        <v>347</v>
      </c>
      <c r="H6" s="52">
        <f t="shared" si="1"/>
        <v>381.70000000000005</v>
      </c>
      <c r="I6" s="63">
        <f>I5</f>
        <v>11500</v>
      </c>
      <c r="J6" s="64">
        <f t="shared" si="2"/>
        <v>3990500</v>
      </c>
      <c r="K6" s="65">
        <f t="shared" si="3"/>
        <v>4190025</v>
      </c>
      <c r="L6" s="66">
        <f t="shared" si="4"/>
        <v>8500</v>
      </c>
      <c r="M6" s="67">
        <f t="shared" si="5"/>
        <v>992420.00000000012</v>
      </c>
    </row>
    <row r="7" spans="1:15" x14ac:dyDescent="0.25">
      <c r="A7" s="51">
        <v>6</v>
      </c>
      <c r="B7" s="52">
        <v>201</v>
      </c>
      <c r="C7" s="20">
        <v>2</v>
      </c>
      <c r="D7" s="52" t="s">
        <v>25</v>
      </c>
      <c r="E7" s="53">
        <v>316</v>
      </c>
      <c r="F7" s="53">
        <v>31</v>
      </c>
      <c r="G7" s="53">
        <f t="shared" si="0"/>
        <v>347</v>
      </c>
      <c r="H7" s="52">
        <f t="shared" si="1"/>
        <v>381.70000000000005</v>
      </c>
      <c r="I7" s="63">
        <f t="shared" ref="I7:I42" si="6">I6</f>
        <v>11500</v>
      </c>
      <c r="J7" s="64">
        <f t="shared" si="2"/>
        <v>3990500</v>
      </c>
      <c r="K7" s="65">
        <f t="shared" si="3"/>
        <v>4190025</v>
      </c>
      <c r="L7" s="66">
        <f t="shared" si="4"/>
        <v>8500</v>
      </c>
      <c r="M7" s="67">
        <f t="shared" si="5"/>
        <v>992420.00000000012</v>
      </c>
    </row>
    <row r="8" spans="1:15" x14ac:dyDescent="0.25">
      <c r="A8" s="51">
        <v>7</v>
      </c>
      <c r="B8" s="52">
        <v>202</v>
      </c>
      <c r="C8" s="20">
        <v>2</v>
      </c>
      <c r="D8" s="52" t="s">
        <v>25</v>
      </c>
      <c r="E8" s="53">
        <v>315</v>
      </c>
      <c r="F8" s="53">
        <v>32</v>
      </c>
      <c r="G8" s="53">
        <f t="shared" si="0"/>
        <v>347</v>
      </c>
      <c r="H8" s="52">
        <f t="shared" si="1"/>
        <v>381.70000000000005</v>
      </c>
      <c r="I8" s="63">
        <f t="shared" si="6"/>
        <v>11500</v>
      </c>
      <c r="J8" s="64">
        <f t="shared" si="2"/>
        <v>3990500</v>
      </c>
      <c r="K8" s="65">
        <f t="shared" si="3"/>
        <v>4190025</v>
      </c>
      <c r="L8" s="66">
        <f t="shared" si="4"/>
        <v>8500</v>
      </c>
      <c r="M8" s="67">
        <f t="shared" si="5"/>
        <v>992420.00000000012</v>
      </c>
    </row>
    <row r="9" spans="1:15" x14ac:dyDescent="0.25">
      <c r="A9" s="51">
        <v>8</v>
      </c>
      <c r="B9" s="52">
        <v>203</v>
      </c>
      <c r="C9" s="20">
        <v>2</v>
      </c>
      <c r="D9" s="52" t="s">
        <v>25</v>
      </c>
      <c r="E9" s="53">
        <v>312</v>
      </c>
      <c r="F9" s="53">
        <v>30</v>
      </c>
      <c r="G9" s="53">
        <f t="shared" si="0"/>
        <v>342</v>
      </c>
      <c r="H9" s="52">
        <f t="shared" si="1"/>
        <v>376.20000000000005</v>
      </c>
      <c r="I9" s="63">
        <f t="shared" si="6"/>
        <v>11500</v>
      </c>
      <c r="J9" s="64">
        <f t="shared" si="2"/>
        <v>3933000</v>
      </c>
      <c r="K9" s="65">
        <f t="shared" si="3"/>
        <v>4129650</v>
      </c>
      <c r="L9" s="66">
        <f t="shared" si="4"/>
        <v>8500</v>
      </c>
      <c r="M9" s="67">
        <f t="shared" si="5"/>
        <v>978120.00000000012</v>
      </c>
    </row>
    <row r="10" spans="1:15" x14ac:dyDescent="0.25">
      <c r="A10" s="51">
        <v>9</v>
      </c>
      <c r="B10" s="52">
        <v>204</v>
      </c>
      <c r="C10" s="20">
        <v>2</v>
      </c>
      <c r="D10" s="52" t="s">
        <v>25</v>
      </c>
      <c r="E10" s="53">
        <v>314</v>
      </c>
      <c r="F10" s="53">
        <v>34</v>
      </c>
      <c r="G10" s="53">
        <f t="shared" si="0"/>
        <v>348</v>
      </c>
      <c r="H10" s="52">
        <f t="shared" si="1"/>
        <v>382.8</v>
      </c>
      <c r="I10" s="63">
        <f t="shared" si="6"/>
        <v>11500</v>
      </c>
      <c r="J10" s="64">
        <f t="shared" si="2"/>
        <v>4002000</v>
      </c>
      <c r="K10" s="65">
        <f t="shared" si="3"/>
        <v>4202100</v>
      </c>
      <c r="L10" s="66">
        <f t="shared" si="4"/>
        <v>9000</v>
      </c>
      <c r="M10" s="67">
        <f t="shared" si="5"/>
        <v>995280</v>
      </c>
    </row>
    <row r="11" spans="1:15" x14ac:dyDescent="0.25">
      <c r="A11" s="51">
        <v>10</v>
      </c>
      <c r="B11" s="52">
        <v>205</v>
      </c>
      <c r="C11" s="20">
        <v>2</v>
      </c>
      <c r="D11" s="52" t="s">
        <v>25</v>
      </c>
      <c r="E11" s="53">
        <v>314</v>
      </c>
      <c r="F11" s="53">
        <v>33</v>
      </c>
      <c r="G11" s="53">
        <f t="shared" si="0"/>
        <v>347</v>
      </c>
      <c r="H11" s="52">
        <f t="shared" si="1"/>
        <v>381.70000000000005</v>
      </c>
      <c r="I11" s="63">
        <f t="shared" si="6"/>
        <v>11500</v>
      </c>
      <c r="J11" s="64">
        <f t="shared" si="2"/>
        <v>3990500</v>
      </c>
      <c r="K11" s="65">
        <f t="shared" si="3"/>
        <v>4190025</v>
      </c>
      <c r="L11" s="66">
        <f t="shared" si="4"/>
        <v>8500</v>
      </c>
      <c r="M11" s="67">
        <f t="shared" si="5"/>
        <v>992420.00000000012</v>
      </c>
    </row>
    <row r="12" spans="1:15" x14ac:dyDescent="0.25">
      <c r="A12" s="51">
        <v>11</v>
      </c>
      <c r="B12" s="52">
        <v>206</v>
      </c>
      <c r="C12" s="20">
        <v>2</v>
      </c>
      <c r="D12" s="52" t="s">
        <v>26</v>
      </c>
      <c r="E12" s="53">
        <v>228</v>
      </c>
      <c r="F12" s="53">
        <v>0</v>
      </c>
      <c r="G12" s="53">
        <f t="shared" si="0"/>
        <v>228</v>
      </c>
      <c r="H12" s="52">
        <f t="shared" si="1"/>
        <v>250.8</v>
      </c>
      <c r="I12" s="63">
        <f t="shared" si="6"/>
        <v>11500</v>
      </c>
      <c r="J12" s="64">
        <f t="shared" si="2"/>
        <v>2622000</v>
      </c>
      <c r="K12" s="65">
        <f t="shared" si="3"/>
        <v>2753100</v>
      </c>
      <c r="L12" s="66">
        <f t="shared" si="4"/>
        <v>5500</v>
      </c>
      <c r="M12" s="67">
        <f t="shared" si="5"/>
        <v>652080</v>
      </c>
    </row>
    <row r="13" spans="1:15" x14ac:dyDescent="0.25">
      <c r="A13" s="51">
        <v>12</v>
      </c>
      <c r="B13" s="52">
        <v>301</v>
      </c>
      <c r="C13" s="20">
        <v>3</v>
      </c>
      <c r="D13" s="52" t="s">
        <v>25</v>
      </c>
      <c r="E13" s="53">
        <v>316</v>
      </c>
      <c r="F13" s="53">
        <v>31</v>
      </c>
      <c r="G13" s="53">
        <f t="shared" si="0"/>
        <v>347</v>
      </c>
      <c r="H13" s="52">
        <f t="shared" si="1"/>
        <v>381.70000000000005</v>
      </c>
      <c r="I13" s="63">
        <f t="shared" si="6"/>
        <v>11500</v>
      </c>
      <c r="J13" s="64">
        <f t="shared" si="2"/>
        <v>3990500</v>
      </c>
      <c r="K13" s="65">
        <f t="shared" si="3"/>
        <v>4190025</v>
      </c>
      <c r="L13" s="66">
        <f t="shared" si="4"/>
        <v>8500</v>
      </c>
      <c r="M13" s="67">
        <f t="shared" si="5"/>
        <v>992420.00000000012</v>
      </c>
    </row>
    <row r="14" spans="1:15" x14ac:dyDescent="0.25">
      <c r="A14" s="51">
        <v>13</v>
      </c>
      <c r="B14" s="52">
        <v>302</v>
      </c>
      <c r="C14" s="20">
        <v>3</v>
      </c>
      <c r="D14" s="52" t="s">
        <v>25</v>
      </c>
      <c r="E14" s="53">
        <v>315</v>
      </c>
      <c r="F14" s="53">
        <v>32</v>
      </c>
      <c r="G14" s="53">
        <f t="shared" si="0"/>
        <v>347</v>
      </c>
      <c r="H14" s="52">
        <f t="shared" si="1"/>
        <v>381.70000000000005</v>
      </c>
      <c r="I14" s="63">
        <f t="shared" si="6"/>
        <v>11500</v>
      </c>
      <c r="J14" s="64">
        <f t="shared" si="2"/>
        <v>3990500</v>
      </c>
      <c r="K14" s="65">
        <f t="shared" si="3"/>
        <v>4190025</v>
      </c>
      <c r="L14" s="66">
        <f t="shared" si="4"/>
        <v>8500</v>
      </c>
      <c r="M14" s="67">
        <f t="shared" si="5"/>
        <v>992420.00000000012</v>
      </c>
    </row>
    <row r="15" spans="1:15" x14ac:dyDescent="0.25">
      <c r="A15" s="51">
        <v>14</v>
      </c>
      <c r="B15" s="52">
        <v>303</v>
      </c>
      <c r="C15" s="20">
        <v>3</v>
      </c>
      <c r="D15" s="52" t="s">
        <v>25</v>
      </c>
      <c r="E15" s="53">
        <v>312</v>
      </c>
      <c r="F15" s="53">
        <v>30</v>
      </c>
      <c r="G15" s="53">
        <f t="shared" si="0"/>
        <v>342</v>
      </c>
      <c r="H15" s="52">
        <f t="shared" si="1"/>
        <v>376.20000000000005</v>
      </c>
      <c r="I15" s="63">
        <f t="shared" si="6"/>
        <v>11500</v>
      </c>
      <c r="J15" s="64">
        <f t="shared" si="2"/>
        <v>3933000</v>
      </c>
      <c r="K15" s="65">
        <f t="shared" si="3"/>
        <v>4129650</v>
      </c>
      <c r="L15" s="66">
        <f t="shared" si="4"/>
        <v>8500</v>
      </c>
      <c r="M15" s="67">
        <f t="shared" si="5"/>
        <v>978120.00000000012</v>
      </c>
    </row>
    <row r="16" spans="1:15" x14ac:dyDescent="0.25">
      <c r="A16" s="51">
        <v>15</v>
      </c>
      <c r="B16" s="52">
        <v>304</v>
      </c>
      <c r="C16" s="20">
        <v>3</v>
      </c>
      <c r="D16" s="52" t="s">
        <v>25</v>
      </c>
      <c r="E16" s="53">
        <v>314</v>
      </c>
      <c r="F16" s="53">
        <v>34</v>
      </c>
      <c r="G16" s="53">
        <f t="shared" si="0"/>
        <v>348</v>
      </c>
      <c r="H16" s="52">
        <f t="shared" si="1"/>
        <v>382.8</v>
      </c>
      <c r="I16" s="63">
        <f t="shared" si="6"/>
        <v>11500</v>
      </c>
      <c r="J16" s="64">
        <f t="shared" si="2"/>
        <v>4002000</v>
      </c>
      <c r="K16" s="65">
        <f t="shared" si="3"/>
        <v>4202100</v>
      </c>
      <c r="L16" s="66">
        <f t="shared" si="4"/>
        <v>9000</v>
      </c>
      <c r="M16" s="67">
        <f t="shared" si="5"/>
        <v>995280</v>
      </c>
    </row>
    <row r="17" spans="1:15" x14ac:dyDescent="0.25">
      <c r="A17" s="51">
        <v>16</v>
      </c>
      <c r="B17" s="52">
        <v>305</v>
      </c>
      <c r="C17" s="20">
        <v>3</v>
      </c>
      <c r="D17" s="52" t="s">
        <v>25</v>
      </c>
      <c r="E17" s="53">
        <v>314</v>
      </c>
      <c r="F17" s="53">
        <v>33</v>
      </c>
      <c r="G17" s="53">
        <f t="shared" si="0"/>
        <v>347</v>
      </c>
      <c r="H17" s="52">
        <f t="shared" si="1"/>
        <v>381.70000000000005</v>
      </c>
      <c r="I17" s="63">
        <f t="shared" si="6"/>
        <v>11500</v>
      </c>
      <c r="J17" s="64">
        <f t="shared" si="2"/>
        <v>3990500</v>
      </c>
      <c r="K17" s="65">
        <f t="shared" si="3"/>
        <v>4190025</v>
      </c>
      <c r="L17" s="66">
        <f t="shared" si="4"/>
        <v>8500</v>
      </c>
      <c r="M17" s="67">
        <f t="shared" si="5"/>
        <v>992420.00000000012</v>
      </c>
    </row>
    <row r="18" spans="1:15" x14ac:dyDescent="0.25">
      <c r="A18" s="51">
        <v>17</v>
      </c>
      <c r="B18" s="52">
        <v>306</v>
      </c>
      <c r="C18" s="20">
        <v>3</v>
      </c>
      <c r="D18" s="52" t="s">
        <v>26</v>
      </c>
      <c r="E18" s="53">
        <v>228</v>
      </c>
      <c r="F18" s="53">
        <v>0</v>
      </c>
      <c r="G18" s="53">
        <f t="shared" si="0"/>
        <v>228</v>
      </c>
      <c r="H18" s="52">
        <f t="shared" si="1"/>
        <v>250.8</v>
      </c>
      <c r="I18" s="63">
        <f t="shared" si="6"/>
        <v>11500</v>
      </c>
      <c r="J18" s="64">
        <f t="shared" si="2"/>
        <v>2622000</v>
      </c>
      <c r="K18" s="65">
        <f t="shared" si="3"/>
        <v>2753100</v>
      </c>
      <c r="L18" s="66">
        <f t="shared" si="4"/>
        <v>5500</v>
      </c>
      <c r="M18" s="67">
        <f t="shared" si="5"/>
        <v>652080</v>
      </c>
    </row>
    <row r="19" spans="1:15" x14ac:dyDescent="0.25">
      <c r="A19" s="51">
        <v>18</v>
      </c>
      <c r="B19" s="52">
        <v>401</v>
      </c>
      <c r="C19" s="20">
        <v>4</v>
      </c>
      <c r="D19" s="52" t="s">
        <v>25</v>
      </c>
      <c r="E19" s="53">
        <v>316</v>
      </c>
      <c r="F19" s="53">
        <v>31</v>
      </c>
      <c r="G19" s="53">
        <f t="shared" si="0"/>
        <v>347</v>
      </c>
      <c r="H19" s="52">
        <f t="shared" si="1"/>
        <v>381.70000000000005</v>
      </c>
      <c r="I19" s="63">
        <f t="shared" si="6"/>
        <v>11500</v>
      </c>
      <c r="J19" s="64">
        <f t="shared" si="2"/>
        <v>3990500</v>
      </c>
      <c r="K19" s="65">
        <f t="shared" si="3"/>
        <v>4190025</v>
      </c>
      <c r="L19" s="66">
        <f t="shared" si="4"/>
        <v>8500</v>
      </c>
      <c r="M19" s="67">
        <f t="shared" si="5"/>
        <v>992420.00000000012</v>
      </c>
    </row>
    <row r="20" spans="1:15" x14ac:dyDescent="0.25">
      <c r="A20" s="51">
        <v>19</v>
      </c>
      <c r="B20" s="52">
        <v>402</v>
      </c>
      <c r="C20" s="20">
        <v>4</v>
      </c>
      <c r="D20" s="52" t="s">
        <v>25</v>
      </c>
      <c r="E20" s="53">
        <v>315</v>
      </c>
      <c r="F20" s="53">
        <v>32</v>
      </c>
      <c r="G20" s="53">
        <f t="shared" si="0"/>
        <v>347</v>
      </c>
      <c r="H20" s="52">
        <f t="shared" si="1"/>
        <v>381.70000000000005</v>
      </c>
      <c r="I20" s="63">
        <f t="shared" si="6"/>
        <v>11500</v>
      </c>
      <c r="J20" s="64">
        <f t="shared" si="2"/>
        <v>3990500</v>
      </c>
      <c r="K20" s="65">
        <f t="shared" si="3"/>
        <v>4190025</v>
      </c>
      <c r="L20" s="66">
        <f t="shared" si="4"/>
        <v>8500</v>
      </c>
      <c r="M20" s="67">
        <f t="shared" si="5"/>
        <v>992420.00000000012</v>
      </c>
    </row>
    <row r="21" spans="1:15" x14ac:dyDescent="0.25">
      <c r="A21" s="51">
        <v>20</v>
      </c>
      <c r="B21" s="52">
        <v>403</v>
      </c>
      <c r="C21" s="20">
        <v>4</v>
      </c>
      <c r="D21" s="52" t="s">
        <v>25</v>
      </c>
      <c r="E21" s="53">
        <v>312</v>
      </c>
      <c r="F21" s="53">
        <v>30</v>
      </c>
      <c r="G21" s="53">
        <f t="shared" si="0"/>
        <v>342</v>
      </c>
      <c r="H21" s="52">
        <f t="shared" si="1"/>
        <v>376.20000000000005</v>
      </c>
      <c r="I21" s="63">
        <f t="shared" si="6"/>
        <v>11500</v>
      </c>
      <c r="J21" s="64">
        <f t="shared" si="2"/>
        <v>3933000</v>
      </c>
      <c r="K21" s="65">
        <f t="shared" si="3"/>
        <v>4129650</v>
      </c>
      <c r="L21" s="66">
        <f t="shared" si="4"/>
        <v>8500</v>
      </c>
      <c r="M21" s="67">
        <f t="shared" si="5"/>
        <v>978120.00000000012</v>
      </c>
      <c r="O21" s="7"/>
    </row>
    <row r="22" spans="1:15" x14ac:dyDescent="0.25">
      <c r="A22" s="51">
        <v>21</v>
      </c>
      <c r="B22" s="52">
        <v>404</v>
      </c>
      <c r="C22" s="20">
        <v>4</v>
      </c>
      <c r="D22" s="52" t="s">
        <v>25</v>
      </c>
      <c r="E22" s="53">
        <v>314</v>
      </c>
      <c r="F22" s="53">
        <v>34</v>
      </c>
      <c r="G22" s="53">
        <f t="shared" si="0"/>
        <v>348</v>
      </c>
      <c r="H22" s="52">
        <f t="shared" si="1"/>
        <v>382.8</v>
      </c>
      <c r="I22" s="63">
        <f t="shared" si="6"/>
        <v>11500</v>
      </c>
      <c r="J22" s="64">
        <f t="shared" si="2"/>
        <v>4002000</v>
      </c>
      <c r="K22" s="65">
        <f t="shared" si="3"/>
        <v>4202100</v>
      </c>
      <c r="L22" s="66">
        <f t="shared" si="4"/>
        <v>9000</v>
      </c>
      <c r="M22" s="67">
        <f t="shared" si="5"/>
        <v>995280</v>
      </c>
    </row>
    <row r="23" spans="1:15" x14ac:dyDescent="0.25">
      <c r="A23" s="51">
        <v>22</v>
      </c>
      <c r="B23" s="52">
        <v>405</v>
      </c>
      <c r="C23" s="20">
        <v>4</v>
      </c>
      <c r="D23" s="52" t="s">
        <v>25</v>
      </c>
      <c r="E23" s="53">
        <v>314</v>
      </c>
      <c r="F23" s="53">
        <v>33</v>
      </c>
      <c r="G23" s="53">
        <f t="shared" si="0"/>
        <v>347</v>
      </c>
      <c r="H23" s="52">
        <f t="shared" si="1"/>
        <v>381.70000000000005</v>
      </c>
      <c r="I23" s="63">
        <f t="shared" si="6"/>
        <v>11500</v>
      </c>
      <c r="J23" s="64">
        <f t="shared" si="2"/>
        <v>3990500</v>
      </c>
      <c r="K23" s="65">
        <f t="shared" si="3"/>
        <v>4190025</v>
      </c>
      <c r="L23" s="66">
        <f t="shared" si="4"/>
        <v>8500</v>
      </c>
      <c r="M23" s="67">
        <f t="shared" si="5"/>
        <v>992420.00000000012</v>
      </c>
    </row>
    <row r="24" spans="1:15" x14ac:dyDescent="0.25">
      <c r="A24" s="51">
        <v>23</v>
      </c>
      <c r="B24" s="52">
        <v>406</v>
      </c>
      <c r="C24" s="20">
        <v>4</v>
      </c>
      <c r="D24" s="52" t="s">
        <v>26</v>
      </c>
      <c r="E24" s="53">
        <v>228</v>
      </c>
      <c r="F24" s="53">
        <v>0</v>
      </c>
      <c r="G24" s="53">
        <f t="shared" si="0"/>
        <v>228</v>
      </c>
      <c r="H24" s="52">
        <f t="shared" si="1"/>
        <v>250.8</v>
      </c>
      <c r="I24" s="63">
        <f t="shared" si="6"/>
        <v>11500</v>
      </c>
      <c r="J24" s="64">
        <f t="shared" si="2"/>
        <v>2622000</v>
      </c>
      <c r="K24" s="65">
        <f t="shared" si="3"/>
        <v>2753100</v>
      </c>
      <c r="L24" s="66">
        <f t="shared" si="4"/>
        <v>5500</v>
      </c>
      <c r="M24" s="67">
        <f t="shared" si="5"/>
        <v>652080</v>
      </c>
    </row>
    <row r="25" spans="1:15" x14ac:dyDescent="0.25">
      <c r="A25" s="51">
        <v>24</v>
      </c>
      <c r="B25" s="54">
        <v>501</v>
      </c>
      <c r="C25" s="54">
        <v>5</v>
      </c>
      <c r="D25" s="52" t="s">
        <v>25</v>
      </c>
      <c r="E25" s="53">
        <v>316</v>
      </c>
      <c r="F25" s="53">
        <v>31</v>
      </c>
      <c r="G25" s="53">
        <f t="shared" si="0"/>
        <v>347</v>
      </c>
      <c r="H25" s="52">
        <f t="shared" si="1"/>
        <v>381.70000000000005</v>
      </c>
      <c r="I25" s="63">
        <f t="shared" si="6"/>
        <v>11500</v>
      </c>
      <c r="J25" s="64">
        <f t="shared" si="2"/>
        <v>3990500</v>
      </c>
      <c r="K25" s="65">
        <f t="shared" si="3"/>
        <v>4190025</v>
      </c>
      <c r="L25" s="66">
        <f t="shared" si="4"/>
        <v>8500</v>
      </c>
      <c r="M25" s="67">
        <f t="shared" si="5"/>
        <v>992420.00000000012</v>
      </c>
    </row>
    <row r="26" spans="1:15" x14ac:dyDescent="0.25">
      <c r="A26" s="51">
        <v>25</v>
      </c>
      <c r="B26" s="54">
        <v>502</v>
      </c>
      <c r="C26" s="54">
        <v>5</v>
      </c>
      <c r="D26" s="52" t="s">
        <v>25</v>
      </c>
      <c r="E26" s="53">
        <v>315</v>
      </c>
      <c r="F26" s="53">
        <v>32</v>
      </c>
      <c r="G26" s="53">
        <f t="shared" si="0"/>
        <v>347</v>
      </c>
      <c r="H26" s="52">
        <f t="shared" si="1"/>
        <v>381.70000000000005</v>
      </c>
      <c r="I26" s="63">
        <f t="shared" si="6"/>
        <v>11500</v>
      </c>
      <c r="J26" s="64">
        <f t="shared" si="2"/>
        <v>3990500</v>
      </c>
      <c r="K26" s="65">
        <f t="shared" si="3"/>
        <v>4190025</v>
      </c>
      <c r="L26" s="66">
        <f t="shared" si="4"/>
        <v>8500</v>
      </c>
      <c r="M26" s="67">
        <f t="shared" si="5"/>
        <v>992420.00000000012</v>
      </c>
    </row>
    <row r="27" spans="1:15" x14ac:dyDescent="0.25">
      <c r="A27" s="51">
        <v>26</v>
      </c>
      <c r="B27" s="54">
        <v>503</v>
      </c>
      <c r="C27" s="54">
        <v>5</v>
      </c>
      <c r="D27" s="52" t="s">
        <v>25</v>
      </c>
      <c r="E27" s="53">
        <v>312</v>
      </c>
      <c r="F27" s="53">
        <v>30</v>
      </c>
      <c r="G27" s="53">
        <f t="shared" si="0"/>
        <v>342</v>
      </c>
      <c r="H27" s="52">
        <f t="shared" si="1"/>
        <v>376.20000000000005</v>
      </c>
      <c r="I27" s="63">
        <f t="shared" si="6"/>
        <v>11500</v>
      </c>
      <c r="J27" s="64">
        <f t="shared" si="2"/>
        <v>3933000</v>
      </c>
      <c r="K27" s="65">
        <f t="shared" si="3"/>
        <v>4129650</v>
      </c>
      <c r="L27" s="66">
        <f t="shared" si="4"/>
        <v>8500</v>
      </c>
      <c r="M27" s="67">
        <f t="shared" si="5"/>
        <v>978120.00000000012</v>
      </c>
    </row>
    <row r="28" spans="1:15" x14ac:dyDescent="0.25">
      <c r="A28" s="51">
        <v>27</v>
      </c>
      <c r="B28" s="54">
        <v>504</v>
      </c>
      <c r="C28" s="54">
        <v>5</v>
      </c>
      <c r="D28" s="52" t="s">
        <v>25</v>
      </c>
      <c r="E28" s="53">
        <v>314</v>
      </c>
      <c r="F28" s="53">
        <v>34</v>
      </c>
      <c r="G28" s="53">
        <f t="shared" si="0"/>
        <v>348</v>
      </c>
      <c r="H28" s="52">
        <f t="shared" si="1"/>
        <v>382.8</v>
      </c>
      <c r="I28" s="63">
        <f t="shared" si="6"/>
        <v>11500</v>
      </c>
      <c r="J28" s="64">
        <f t="shared" si="2"/>
        <v>4002000</v>
      </c>
      <c r="K28" s="65">
        <f t="shared" si="3"/>
        <v>4202100</v>
      </c>
      <c r="L28" s="66">
        <f t="shared" si="4"/>
        <v>9000</v>
      </c>
      <c r="M28" s="67">
        <f t="shared" si="5"/>
        <v>995280</v>
      </c>
    </row>
    <row r="29" spans="1:15" x14ac:dyDescent="0.25">
      <c r="A29" s="51">
        <v>28</v>
      </c>
      <c r="B29" s="54">
        <v>505</v>
      </c>
      <c r="C29" s="54">
        <v>5</v>
      </c>
      <c r="D29" s="52" t="s">
        <v>25</v>
      </c>
      <c r="E29" s="53">
        <v>314</v>
      </c>
      <c r="F29" s="53">
        <v>33</v>
      </c>
      <c r="G29" s="53">
        <f t="shared" si="0"/>
        <v>347</v>
      </c>
      <c r="H29" s="52">
        <f t="shared" si="1"/>
        <v>381.70000000000005</v>
      </c>
      <c r="I29" s="63">
        <f t="shared" si="6"/>
        <v>11500</v>
      </c>
      <c r="J29" s="64">
        <f t="shared" si="2"/>
        <v>3990500</v>
      </c>
      <c r="K29" s="65">
        <f t="shared" si="3"/>
        <v>4190025</v>
      </c>
      <c r="L29" s="66">
        <f t="shared" si="4"/>
        <v>8500</v>
      </c>
      <c r="M29" s="67">
        <f t="shared" si="5"/>
        <v>992420.00000000012</v>
      </c>
    </row>
    <row r="30" spans="1:15" x14ac:dyDescent="0.25">
      <c r="A30" s="51">
        <v>29</v>
      </c>
      <c r="B30" s="54">
        <v>506</v>
      </c>
      <c r="C30" s="54">
        <v>5</v>
      </c>
      <c r="D30" s="52" t="s">
        <v>26</v>
      </c>
      <c r="E30" s="53">
        <v>228</v>
      </c>
      <c r="F30" s="53">
        <v>0</v>
      </c>
      <c r="G30" s="53">
        <f t="shared" si="0"/>
        <v>228</v>
      </c>
      <c r="H30" s="52">
        <f t="shared" si="1"/>
        <v>250.8</v>
      </c>
      <c r="I30" s="63">
        <f t="shared" si="6"/>
        <v>11500</v>
      </c>
      <c r="J30" s="64">
        <f t="shared" si="2"/>
        <v>2622000</v>
      </c>
      <c r="K30" s="65">
        <f t="shared" si="3"/>
        <v>2753100</v>
      </c>
      <c r="L30" s="66">
        <f t="shared" si="4"/>
        <v>5500</v>
      </c>
      <c r="M30" s="67">
        <f t="shared" si="5"/>
        <v>652080</v>
      </c>
    </row>
    <row r="31" spans="1:15" x14ac:dyDescent="0.25">
      <c r="A31" s="51">
        <v>30</v>
      </c>
      <c r="B31" s="54">
        <v>601</v>
      </c>
      <c r="C31" s="54">
        <v>6</v>
      </c>
      <c r="D31" s="52" t="s">
        <v>25</v>
      </c>
      <c r="E31" s="53">
        <v>316</v>
      </c>
      <c r="F31" s="53">
        <v>31</v>
      </c>
      <c r="G31" s="53">
        <f t="shared" si="0"/>
        <v>347</v>
      </c>
      <c r="H31" s="52">
        <f t="shared" si="1"/>
        <v>381.70000000000005</v>
      </c>
      <c r="I31" s="63">
        <f t="shared" si="6"/>
        <v>11500</v>
      </c>
      <c r="J31" s="64">
        <f t="shared" si="2"/>
        <v>3990500</v>
      </c>
      <c r="K31" s="65">
        <f t="shared" si="3"/>
        <v>4190025</v>
      </c>
      <c r="L31" s="66">
        <f t="shared" si="4"/>
        <v>8500</v>
      </c>
      <c r="M31" s="67">
        <f t="shared" si="5"/>
        <v>992420.00000000012</v>
      </c>
    </row>
    <row r="32" spans="1:15" x14ac:dyDescent="0.25">
      <c r="A32" s="51">
        <v>31</v>
      </c>
      <c r="B32" s="54">
        <v>602</v>
      </c>
      <c r="C32" s="54">
        <v>6</v>
      </c>
      <c r="D32" s="52" t="s">
        <v>25</v>
      </c>
      <c r="E32" s="53">
        <v>315</v>
      </c>
      <c r="F32" s="53">
        <v>32</v>
      </c>
      <c r="G32" s="53">
        <f t="shared" si="0"/>
        <v>347</v>
      </c>
      <c r="H32" s="52">
        <f t="shared" si="1"/>
        <v>381.70000000000005</v>
      </c>
      <c r="I32" s="63">
        <f t="shared" si="6"/>
        <v>11500</v>
      </c>
      <c r="J32" s="64">
        <f t="shared" si="2"/>
        <v>3990500</v>
      </c>
      <c r="K32" s="65">
        <f t="shared" si="3"/>
        <v>4190025</v>
      </c>
      <c r="L32" s="66">
        <f t="shared" si="4"/>
        <v>8500</v>
      </c>
      <c r="M32" s="67">
        <f t="shared" si="5"/>
        <v>992420.00000000012</v>
      </c>
    </row>
    <row r="33" spans="1:13" x14ac:dyDescent="0.25">
      <c r="A33" s="51">
        <v>32</v>
      </c>
      <c r="B33" s="54">
        <v>603</v>
      </c>
      <c r="C33" s="54">
        <v>6</v>
      </c>
      <c r="D33" s="52" t="s">
        <v>25</v>
      </c>
      <c r="E33" s="53">
        <v>312</v>
      </c>
      <c r="F33" s="53">
        <v>30</v>
      </c>
      <c r="G33" s="53">
        <f t="shared" si="0"/>
        <v>342</v>
      </c>
      <c r="H33" s="52">
        <f t="shared" si="1"/>
        <v>376.20000000000005</v>
      </c>
      <c r="I33" s="63">
        <f t="shared" si="6"/>
        <v>11500</v>
      </c>
      <c r="J33" s="64">
        <f t="shared" si="2"/>
        <v>3933000</v>
      </c>
      <c r="K33" s="65">
        <f t="shared" si="3"/>
        <v>4129650</v>
      </c>
      <c r="L33" s="66">
        <f t="shared" si="4"/>
        <v>8500</v>
      </c>
      <c r="M33" s="67">
        <f t="shared" si="5"/>
        <v>978120.00000000012</v>
      </c>
    </row>
    <row r="34" spans="1:13" x14ac:dyDescent="0.25">
      <c r="A34" s="51">
        <v>33</v>
      </c>
      <c r="B34" s="54">
        <v>604</v>
      </c>
      <c r="C34" s="54">
        <v>6</v>
      </c>
      <c r="D34" s="52" t="s">
        <v>25</v>
      </c>
      <c r="E34" s="53">
        <v>314</v>
      </c>
      <c r="F34" s="53">
        <v>34</v>
      </c>
      <c r="G34" s="53">
        <f t="shared" si="0"/>
        <v>348</v>
      </c>
      <c r="H34" s="52">
        <f t="shared" si="1"/>
        <v>382.8</v>
      </c>
      <c r="I34" s="63">
        <f t="shared" si="6"/>
        <v>11500</v>
      </c>
      <c r="J34" s="64">
        <f t="shared" si="2"/>
        <v>4002000</v>
      </c>
      <c r="K34" s="65">
        <f t="shared" si="3"/>
        <v>4202100</v>
      </c>
      <c r="L34" s="66">
        <f t="shared" si="4"/>
        <v>9000</v>
      </c>
      <c r="M34" s="67">
        <f t="shared" si="5"/>
        <v>995280</v>
      </c>
    </row>
    <row r="35" spans="1:13" x14ac:dyDescent="0.25">
      <c r="A35" s="51">
        <v>34</v>
      </c>
      <c r="B35" s="54">
        <v>605</v>
      </c>
      <c r="C35" s="54">
        <v>6</v>
      </c>
      <c r="D35" s="52" t="s">
        <v>25</v>
      </c>
      <c r="E35" s="53">
        <v>314</v>
      </c>
      <c r="F35" s="53">
        <v>33</v>
      </c>
      <c r="G35" s="53">
        <f t="shared" si="0"/>
        <v>347</v>
      </c>
      <c r="H35" s="52">
        <f t="shared" si="1"/>
        <v>381.70000000000005</v>
      </c>
      <c r="I35" s="63">
        <f t="shared" si="6"/>
        <v>11500</v>
      </c>
      <c r="J35" s="64">
        <f t="shared" si="2"/>
        <v>3990500</v>
      </c>
      <c r="K35" s="65">
        <f t="shared" si="3"/>
        <v>4190025</v>
      </c>
      <c r="L35" s="66">
        <f t="shared" si="4"/>
        <v>8500</v>
      </c>
      <c r="M35" s="67">
        <f t="shared" si="5"/>
        <v>992420.00000000012</v>
      </c>
    </row>
    <row r="36" spans="1:13" x14ac:dyDescent="0.25">
      <c r="A36" s="51">
        <v>35</v>
      </c>
      <c r="B36" s="54">
        <v>606</v>
      </c>
      <c r="C36" s="54">
        <v>6</v>
      </c>
      <c r="D36" s="52" t="s">
        <v>26</v>
      </c>
      <c r="E36" s="53">
        <v>228</v>
      </c>
      <c r="F36" s="53">
        <v>0</v>
      </c>
      <c r="G36" s="53">
        <f t="shared" si="0"/>
        <v>228</v>
      </c>
      <c r="H36" s="52">
        <f t="shared" si="1"/>
        <v>250.8</v>
      </c>
      <c r="I36" s="63">
        <f t="shared" si="6"/>
        <v>11500</v>
      </c>
      <c r="J36" s="64">
        <f t="shared" si="2"/>
        <v>2622000</v>
      </c>
      <c r="K36" s="65">
        <f t="shared" si="3"/>
        <v>2753100</v>
      </c>
      <c r="L36" s="66">
        <f t="shared" si="4"/>
        <v>5500</v>
      </c>
      <c r="M36" s="67">
        <f t="shared" si="5"/>
        <v>652080</v>
      </c>
    </row>
    <row r="37" spans="1:13" x14ac:dyDescent="0.25">
      <c r="A37" s="51">
        <v>36</v>
      </c>
      <c r="B37" s="54">
        <v>701</v>
      </c>
      <c r="C37" s="54">
        <v>7</v>
      </c>
      <c r="D37" s="52" t="s">
        <v>25</v>
      </c>
      <c r="E37" s="53">
        <v>306</v>
      </c>
      <c r="F37" s="53">
        <v>31</v>
      </c>
      <c r="G37" s="53">
        <f t="shared" si="0"/>
        <v>337</v>
      </c>
      <c r="H37" s="52">
        <f t="shared" si="1"/>
        <v>370.70000000000005</v>
      </c>
      <c r="I37" s="63">
        <f t="shared" si="6"/>
        <v>11500</v>
      </c>
      <c r="J37" s="64">
        <f t="shared" si="2"/>
        <v>3875500</v>
      </c>
      <c r="K37" s="65">
        <f t="shared" si="3"/>
        <v>4069275</v>
      </c>
      <c r="L37" s="66">
        <f t="shared" si="4"/>
        <v>8500</v>
      </c>
      <c r="M37" s="67">
        <f t="shared" si="5"/>
        <v>963820.00000000012</v>
      </c>
    </row>
    <row r="38" spans="1:13" x14ac:dyDescent="0.25">
      <c r="A38" s="51">
        <v>37</v>
      </c>
      <c r="B38" s="54">
        <v>702</v>
      </c>
      <c r="C38" s="54">
        <v>7</v>
      </c>
      <c r="D38" s="52" t="s">
        <v>25</v>
      </c>
      <c r="E38" s="53">
        <v>315</v>
      </c>
      <c r="F38" s="53">
        <v>32</v>
      </c>
      <c r="G38" s="53">
        <f t="shared" si="0"/>
        <v>347</v>
      </c>
      <c r="H38" s="52">
        <f t="shared" si="1"/>
        <v>381.70000000000005</v>
      </c>
      <c r="I38" s="63">
        <f t="shared" si="6"/>
        <v>11500</v>
      </c>
      <c r="J38" s="64">
        <f t="shared" si="2"/>
        <v>3990500</v>
      </c>
      <c r="K38" s="65">
        <f t="shared" si="3"/>
        <v>4190025</v>
      </c>
      <c r="L38" s="66">
        <f t="shared" si="4"/>
        <v>8500</v>
      </c>
      <c r="M38" s="67">
        <f t="shared" si="5"/>
        <v>992420.00000000012</v>
      </c>
    </row>
    <row r="39" spans="1:13" x14ac:dyDescent="0.25">
      <c r="A39" s="51">
        <v>38</v>
      </c>
      <c r="B39" s="54">
        <v>703</v>
      </c>
      <c r="C39" s="54">
        <v>7</v>
      </c>
      <c r="D39" s="52" t="s">
        <v>25</v>
      </c>
      <c r="E39" s="53">
        <v>298</v>
      </c>
      <c r="F39" s="53">
        <v>30</v>
      </c>
      <c r="G39" s="53">
        <f t="shared" si="0"/>
        <v>328</v>
      </c>
      <c r="H39" s="52">
        <f t="shared" si="1"/>
        <v>360.8</v>
      </c>
      <c r="I39" s="63">
        <f t="shared" si="6"/>
        <v>11500</v>
      </c>
      <c r="J39" s="64">
        <f t="shared" si="2"/>
        <v>3772000</v>
      </c>
      <c r="K39" s="65">
        <f t="shared" si="3"/>
        <v>3960600</v>
      </c>
      <c r="L39" s="66">
        <f t="shared" si="4"/>
        <v>8500</v>
      </c>
      <c r="M39" s="67">
        <f t="shared" si="5"/>
        <v>938080</v>
      </c>
    </row>
    <row r="40" spans="1:13" x14ac:dyDescent="0.25">
      <c r="A40" s="51">
        <v>39</v>
      </c>
      <c r="B40" s="54">
        <v>704</v>
      </c>
      <c r="C40" s="54">
        <v>7</v>
      </c>
      <c r="D40" s="52" t="s">
        <v>25</v>
      </c>
      <c r="E40" s="53">
        <v>314</v>
      </c>
      <c r="F40" s="53">
        <v>34</v>
      </c>
      <c r="G40" s="53">
        <f t="shared" si="0"/>
        <v>348</v>
      </c>
      <c r="H40" s="52">
        <f t="shared" si="1"/>
        <v>382.8</v>
      </c>
      <c r="I40" s="63">
        <f t="shared" si="6"/>
        <v>11500</v>
      </c>
      <c r="J40" s="64">
        <f t="shared" si="2"/>
        <v>4002000</v>
      </c>
      <c r="K40" s="65">
        <f t="shared" si="3"/>
        <v>4202100</v>
      </c>
      <c r="L40" s="66">
        <f t="shared" si="4"/>
        <v>9000</v>
      </c>
      <c r="M40" s="67">
        <f t="shared" si="5"/>
        <v>995280</v>
      </c>
    </row>
    <row r="41" spans="1:13" x14ac:dyDescent="0.25">
      <c r="A41" s="51">
        <v>40</v>
      </c>
      <c r="B41" s="54">
        <v>705</v>
      </c>
      <c r="C41" s="54">
        <v>7</v>
      </c>
      <c r="D41" s="52" t="s">
        <v>25</v>
      </c>
      <c r="E41" s="53">
        <v>314</v>
      </c>
      <c r="F41" s="53">
        <v>33</v>
      </c>
      <c r="G41" s="53">
        <f t="shared" si="0"/>
        <v>347</v>
      </c>
      <c r="H41" s="52">
        <f t="shared" si="1"/>
        <v>381.70000000000005</v>
      </c>
      <c r="I41" s="63">
        <f t="shared" si="6"/>
        <v>11500</v>
      </c>
      <c r="J41" s="64">
        <f t="shared" si="2"/>
        <v>3990500</v>
      </c>
      <c r="K41" s="65">
        <f t="shared" si="3"/>
        <v>4190025</v>
      </c>
      <c r="L41" s="66">
        <f t="shared" si="4"/>
        <v>8500</v>
      </c>
      <c r="M41" s="67">
        <f t="shared" si="5"/>
        <v>992420.00000000012</v>
      </c>
    </row>
    <row r="42" spans="1:13" x14ac:dyDescent="0.25">
      <c r="A42" s="51">
        <v>41</v>
      </c>
      <c r="B42" s="54">
        <v>706</v>
      </c>
      <c r="C42" s="54">
        <v>7</v>
      </c>
      <c r="D42" s="52" t="s">
        <v>26</v>
      </c>
      <c r="E42" s="53">
        <v>228</v>
      </c>
      <c r="F42" s="53">
        <v>0</v>
      </c>
      <c r="G42" s="53">
        <f t="shared" si="0"/>
        <v>228</v>
      </c>
      <c r="H42" s="52">
        <f t="shared" si="1"/>
        <v>250.8</v>
      </c>
      <c r="I42" s="63">
        <f t="shared" si="6"/>
        <v>11500</v>
      </c>
      <c r="J42" s="64">
        <f t="shared" si="2"/>
        <v>2622000</v>
      </c>
      <c r="K42" s="65">
        <f t="shared" si="3"/>
        <v>2753100</v>
      </c>
      <c r="L42" s="66">
        <f t="shared" si="4"/>
        <v>5500</v>
      </c>
      <c r="M42" s="67">
        <f t="shared" si="5"/>
        <v>652080</v>
      </c>
    </row>
    <row r="43" spans="1:13" x14ac:dyDescent="0.25">
      <c r="A43" s="56" t="s">
        <v>33</v>
      </c>
      <c r="B43" s="57"/>
      <c r="C43" s="57"/>
      <c r="D43" s="58"/>
      <c r="E43" s="55">
        <f t="shared" ref="E43:H43" si="7">SUM(E2:E42)</f>
        <v>12341</v>
      </c>
      <c r="F43" s="55">
        <f t="shared" si="7"/>
        <v>1120</v>
      </c>
      <c r="G43" s="55">
        <f t="shared" si="7"/>
        <v>13461</v>
      </c>
      <c r="H43" s="55">
        <f t="shared" si="7"/>
        <v>14807.100000000002</v>
      </c>
      <c r="I43" s="42"/>
      <c r="J43" s="75">
        <f t="shared" ref="J43:M43" si="8">SUM(J2:J42)</f>
        <v>154801500</v>
      </c>
      <c r="K43" s="69">
        <f t="shared" ref="K3:K43" si="9">ROUND(J43*1.04,0)</f>
        <v>160993560</v>
      </c>
      <c r="L43" s="68"/>
      <c r="M43" s="72">
        <f t="shared" si="8"/>
        <v>38498460</v>
      </c>
    </row>
    <row r="44" spans="1:13" x14ac:dyDescent="0.25">
      <c r="C44" s="23"/>
      <c r="D44" s="34"/>
    </row>
    <row r="45" spans="1:13" x14ac:dyDescent="0.25">
      <c r="C45" s="23"/>
      <c r="D45" s="34"/>
    </row>
    <row r="46" spans="1:13" x14ac:dyDescent="0.25">
      <c r="C46" s="23"/>
      <c r="D46" s="34"/>
    </row>
    <row r="47" spans="1:13" x14ac:dyDescent="0.25">
      <c r="C47" s="23"/>
      <c r="D47" s="34"/>
    </row>
    <row r="48" spans="1:13" x14ac:dyDescent="0.25">
      <c r="C48" s="23"/>
      <c r="D48" s="34"/>
    </row>
    <row r="49" spans="3:4" x14ac:dyDescent="0.25">
      <c r="C49" s="23"/>
      <c r="D49" s="34"/>
    </row>
    <row r="50" spans="3:4" x14ac:dyDescent="0.25">
      <c r="C50" s="23"/>
      <c r="D50" s="34"/>
    </row>
    <row r="51" spans="3:4" x14ac:dyDescent="0.25">
      <c r="C51" s="23"/>
      <c r="D51" s="34"/>
    </row>
    <row r="52" spans="3:4" x14ac:dyDescent="0.25">
      <c r="C52" s="23"/>
      <c r="D52" s="34"/>
    </row>
    <row r="53" spans="3:4" x14ac:dyDescent="0.25">
      <c r="C53" s="23"/>
      <c r="D53" s="34"/>
    </row>
    <row r="54" spans="3:4" x14ac:dyDescent="0.25">
      <c r="C54" s="23"/>
      <c r="D54" s="34"/>
    </row>
    <row r="55" spans="3:4" x14ac:dyDescent="0.25">
      <c r="C55" s="23"/>
      <c r="D55" s="34"/>
    </row>
    <row r="56" spans="3:4" x14ac:dyDescent="0.25">
      <c r="C56" s="23"/>
      <c r="D56" s="34"/>
    </row>
    <row r="57" spans="3:4" x14ac:dyDescent="0.25">
      <c r="C57" s="23"/>
      <c r="D57" s="34"/>
    </row>
    <row r="58" spans="3:4" x14ac:dyDescent="0.25">
      <c r="C58" s="23"/>
      <c r="D58" s="34"/>
    </row>
    <row r="59" spans="3:4" x14ac:dyDescent="0.25">
      <c r="C59" s="23"/>
      <c r="D59" s="34"/>
    </row>
    <row r="60" spans="3:4" x14ac:dyDescent="0.25">
      <c r="C60" s="23"/>
      <c r="D60" s="34"/>
    </row>
    <row r="61" spans="3:4" x14ac:dyDescent="0.25">
      <c r="C61" s="23"/>
      <c r="D61" s="34"/>
    </row>
    <row r="62" spans="3:4" x14ac:dyDescent="0.25">
      <c r="C62" s="23"/>
      <c r="D62" s="34"/>
    </row>
    <row r="63" spans="3:4" x14ac:dyDescent="0.25">
      <c r="C63" s="23"/>
      <c r="D63" s="34"/>
    </row>
    <row r="64" spans="3:4" x14ac:dyDescent="0.25">
      <c r="C64" s="23"/>
      <c r="D64" s="34"/>
    </row>
    <row r="65" spans="3:4" x14ac:dyDescent="0.25">
      <c r="C65" s="23"/>
      <c r="D65" s="34"/>
    </row>
    <row r="66" spans="3:4" x14ac:dyDescent="0.25">
      <c r="C66" s="23"/>
      <c r="D66" s="34"/>
    </row>
    <row r="67" spans="3:4" x14ac:dyDescent="0.25">
      <c r="C67" s="23"/>
      <c r="D67" s="34"/>
    </row>
    <row r="68" spans="3:4" x14ac:dyDescent="0.25">
      <c r="C68" s="23"/>
      <c r="D68" s="34"/>
    </row>
    <row r="69" spans="3:4" x14ac:dyDescent="0.25">
      <c r="C69" s="23"/>
      <c r="D69" s="34"/>
    </row>
    <row r="70" spans="3:4" x14ac:dyDescent="0.25">
      <c r="C70" s="23"/>
      <c r="D70" s="34"/>
    </row>
    <row r="71" spans="3:4" x14ac:dyDescent="0.25">
      <c r="C71" s="23"/>
      <c r="D71" s="34"/>
    </row>
    <row r="72" spans="3:4" x14ac:dyDescent="0.25">
      <c r="C72" s="23"/>
      <c r="D72" s="34"/>
    </row>
    <row r="73" spans="3:4" x14ac:dyDescent="0.25">
      <c r="C73" s="23"/>
      <c r="D73" s="34"/>
    </row>
    <row r="74" spans="3:4" x14ac:dyDescent="0.25">
      <c r="C74" s="23"/>
      <c r="D74" s="34"/>
    </row>
    <row r="75" spans="3:4" x14ac:dyDescent="0.25">
      <c r="C75" s="23"/>
      <c r="D75" s="34"/>
    </row>
    <row r="76" spans="3:4" x14ac:dyDescent="0.25">
      <c r="C76" s="23"/>
      <c r="D76" s="34"/>
    </row>
    <row r="77" spans="3:4" x14ac:dyDescent="0.25">
      <c r="C77" s="23"/>
      <c r="D77" s="34"/>
    </row>
    <row r="78" spans="3:4" x14ac:dyDescent="0.25">
      <c r="C78" s="23"/>
      <c r="D78" s="34"/>
    </row>
    <row r="79" spans="3:4" x14ac:dyDescent="0.25">
      <c r="C79" s="23"/>
      <c r="D79" s="34"/>
    </row>
    <row r="80" spans="3:4" x14ac:dyDescent="0.25">
      <c r="C80" s="23"/>
      <c r="D80" s="34"/>
    </row>
  </sheetData>
  <mergeCells count="1">
    <mergeCell ref="A43:D43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F3F6-F4D2-461F-9CAE-07DBC4C24B2E}">
  <dimension ref="A1:O80"/>
  <sheetViews>
    <sheetView topLeftCell="A22" zoomScale="160" zoomScaleNormal="160" workbookViewId="0">
      <selection activeCell="J43" sqref="J43:K43"/>
    </sheetView>
  </sheetViews>
  <sheetFormatPr defaultRowHeight="15" x14ac:dyDescent="0.25"/>
  <cols>
    <col min="1" max="1" width="3.28515625" style="12" customWidth="1"/>
    <col min="2" max="2" width="5.7109375" style="14" customWidth="1"/>
    <col min="3" max="3" width="5" style="20" customWidth="1"/>
    <col min="4" max="4" width="5.85546875" style="35" customWidth="1"/>
    <col min="5" max="5" width="7.28515625" style="33" customWidth="1"/>
    <col min="6" max="6" width="6.5703125" style="33" customWidth="1"/>
    <col min="7" max="7" width="7" style="33" customWidth="1"/>
    <col min="8" max="8" width="6.7109375" style="13" customWidth="1"/>
    <col min="9" max="9" width="7.28515625" style="70" customWidth="1"/>
    <col min="10" max="10" width="11" style="70" customWidth="1"/>
    <col min="11" max="11" width="11.7109375" style="70" customWidth="1"/>
    <col min="12" max="12" width="7.140625" style="71" customWidth="1"/>
    <col min="13" max="13" width="9.7109375" style="70" customWidth="1"/>
    <col min="14" max="14" width="10.42578125" style="1" bestFit="1" customWidth="1"/>
    <col min="15" max="15" width="10.28515625" style="1" bestFit="1" customWidth="1"/>
  </cols>
  <sheetData>
    <row r="1" spans="1:15" ht="51.75" customHeight="1" x14ac:dyDescent="0.25">
      <c r="A1" s="45" t="s">
        <v>1</v>
      </c>
      <c r="B1" s="46" t="s">
        <v>0</v>
      </c>
      <c r="C1" s="47" t="s">
        <v>2</v>
      </c>
      <c r="D1" s="47" t="s">
        <v>11</v>
      </c>
      <c r="E1" s="47" t="s">
        <v>30</v>
      </c>
      <c r="F1" s="47" t="s">
        <v>31</v>
      </c>
      <c r="G1" s="47" t="s">
        <v>32</v>
      </c>
      <c r="H1" s="50" t="s">
        <v>10</v>
      </c>
      <c r="I1" s="59" t="s">
        <v>35</v>
      </c>
      <c r="J1" s="60" t="s">
        <v>36</v>
      </c>
      <c r="K1" s="61" t="s">
        <v>37</v>
      </c>
      <c r="L1" s="62" t="s">
        <v>38</v>
      </c>
      <c r="M1" s="62" t="s">
        <v>39</v>
      </c>
    </row>
    <row r="2" spans="1:15" x14ac:dyDescent="0.25">
      <c r="A2" s="51">
        <v>1</v>
      </c>
      <c r="B2" s="52">
        <v>101</v>
      </c>
      <c r="C2" s="20">
        <v>1</v>
      </c>
      <c r="D2" s="52" t="s">
        <v>25</v>
      </c>
      <c r="E2" s="53">
        <v>315</v>
      </c>
      <c r="F2" s="53">
        <v>31</v>
      </c>
      <c r="G2" s="53">
        <f>E2+F2</f>
        <v>346</v>
      </c>
      <c r="H2" s="52">
        <f>G2*1.1</f>
        <v>380.6</v>
      </c>
      <c r="I2" s="63">
        <v>11500</v>
      </c>
      <c r="J2" s="64">
        <f>G2*I2</f>
        <v>3979000</v>
      </c>
      <c r="K2" s="65">
        <f>ROUND(J2*1.05,0)</f>
        <v>4177950</v>
      </c>
      <c r="L2" s="66">
        <f>MROUND((K2*0.025/12),500)</f>
        <v>8500</v>
      </c>
      <c r="M2" s="67">
        <f>H2*2600</f>
        <v>989560.00000000012</v>
      </c>
      <c r="O2" s="7">
        <f>J2/G2</f>
        <v>11500</v>
      </c>
    </row>
    <row r="3" spans="1:15" x14ac:dyDescent="0.25">
      <c r="A3" s="51">
        <v>2</v>
      </c>
      <c r="B3" s="52">
        <v>102</v>
      </c>
      <c r="C3" s="20">
        <v>1</v>
      </c>
      <c r="D3" s="52" t="s">
        <v>25</v>
      </c>
      <c r="E3" s="53">
        <v>312</v>
      </c>
      <c r="F3" s="53">
        <v>30</v>
      </c>
      <c r="G3" s="53">
        <f t="shared" ref="G3:G42" si="0">E3+F3</f>
        <v>342</v>
      </c>
      <c r="H3" s="52">
        <f t="shared" ref="H3:H42" si="1">G3*1.1</f>
        <v>376.20000000000005</v>
      </c>
      <c r="I3" s="63">
        <f>I2</f>
        <v>11500</v>
      </c>
      <c r="J3" s="64">
        <f t="shared" ref="J3:J42" si="2">G3*I3</f>
        <v>3933000</v>
      </c>
      <c r="K3" s="65">
        <f t="shared" ref="K3:K42" si="3">ROUND(J3*1.05,0)</f>
        <v>4129650</v>
      </c>
      <c r="L3" s="66">
        <f t="shared" ref="L3:L42" si="4">MROUND((K3*0.025/12),500)</f>
        <v>8500</v>
      </c>
      <c r="M3" s="67">
        <f t="shared" ref="M3:M42" si="5">H3*2600</f>
        <v>978120.00000000012</v>
      </c>
    </row>
    <row r="4" spans="1:15" x14ac:dyDescent="0.25">
      <c r="A4" s="51">
        <v>3</v>
      </c>
      <c r="B4" s="52">
        <v>103</v>
      </c>
      <c r="C4" s="20">
        <v>1</v>
      </c>
      <c r="D4" s="52" t="s">
        <v>25</v>
      </c>
      <c r="E4" s="53">
        <v>312</v>
      </c>
      <c r="F4" s="53">
        <v>30</v>
      </c>
      <c r="G4" s="53">
        <f t="shared" si="0"/>
        <v>342</v>
      </c>
      <c r="H4" s="52">
        <f t="shared" si="1"/>
        <v>376.20000000000005</v>
      </c>
      <c r="I4" s="63">
        <f>I3</f>
        <v>11500</v>
      </c>
      <c r="J4" s="64">
        <f t="shared" si="2"/>
        <v>3933000</v>
      </c>
      <c r="K4" s="65">
        <f t="shared" si="3"/>
        <v>4129650</v>
      </c>
      <c r="L4" s="66">
        <f t="shared" si="4"/>
        <v>8500</v>
      </c>
      <c r="M4" s="67">
        <f t="shared" si="5"/>
        <v>978120.00000000012</v>
      </c>
    </row>
    <row r="5" spans="1:15" x14ac:dyDescent="0.25">
      <c r="A5" s="51">
        <v>4</v>
      </c>
      <c r="B5" s="52">
        <v>104</v>
      </c>
      <c r="C5" s="20">
        <v>1</v>
      </c>
      <c r="D5" s="52" t="s">
        <v>25</v>
      </c>
      <c r="E5" s="53">
        <v>312</v>
      </c>
      <c r="F5" s="53">
        <v>33</v>
      </c>
      <c r="G5" s="53">
        <f t="shared" si="0"/>
        <v>345</v>
      </c>
      <c r="H5" s="52">
        <f t="shared" si="1"/>
        <v>379.50000000000006</v>
      </c>
      <c r="I5" s="63">
        <f>I4</f>
        <v>11500</v>
      </c>
      <c r="J5" s="64">
        <f t="shared" si="2"/>
        <v>3967500</v>
      </c>
      <c r="K5" s="65">
        <f t="shared" si="3"/>
        <v>4165875</v>
      </c>
      <c r="L5" s="66">
        <f t="shared" si="4"/>
        <v>8500</v>
      </c>
      <c r="M5" s="67">
        <f t="shared" si="5"/>
        <v>986700.00000000012</v>
      </c>
    </row>
    <row r="6" spans="1:15" x14ac:dyDescent="0.25">
      <c r="A6" s="51">
        <v>5</v>
      </c>
      <c r="B6" s="52">
        <v>105</v>
      </c>
      <c r="C6" s="20">
        <v>1</v>
      </c>
      <c r="D6" s="52" t="s">
        <v>25</v>
      </c>
      <c r="E6" s="53">
        <v>314</v>
      </c>
      <c r="F6" s="53">
        <v>34</v>
      </c>
      <c r="G6" s="53">
        <f t="shared" si="0"/>
        <v>348</v>
      </c>
      <c r="H6" s="52">
        <f t="shared" si="1"/>
        <v>382.8</v>
      </c>
      <c r="I6" s="63">
        <f>I5</f>
        <v>11500</v>
      </c>
      <c r="J6" s="64">
        <f t="shared" si="2"/>
        <v>4002000</v>
      </c>
      <c r="K6" s="65">
        <f t="shared" si="3"/>
        <v>4202100</v>
      </c>
      <c r="L6" s="66">
        <f t="shared" si="4"/>
        <v>9000</v>
      </c>
      <c r="M6" s="67">
        <f t="shared" si="5"/>
        <v>995280</v>
      </c>
    </row>
    <row r="7" spans="1:15" x14ac:dyDescent="0.25">
      <c r="A7" s="51">
        <v>6</v>
      </c>
      <c r="B7" s="52">
        <v>201</v>
      </c>
      <c r="C7" s="20">
        <v>2</v>
      </c>
      <c r="D7" s="52" t="s">
        <v>25</v>
      </c>
      <c r="E7" s="53">
        <v>315</v>
      </c>
      <c r="F7" s="53">
        <v>31</v>
      </c>
      <c r="G7" s="53">
        <f t="shared" si="0"/>
        <v>346</v>
      </c>
      <c r="H7" s="52">
        <f t="shared" si="1"/>
        <v>380.6</v>
      </c>
      <c r="I7" s="63">
        <f t="shared" ref="I7:I42" si="6">I6</f>
        <v>11500</v>
      </c>
      <c r="J7" s="64">
        <f t="shared" si="2"/>
        <v>3979000</v>
      </c>
      <c r="K7" s="65">
        <f t="shared" si="3"/>
        <v>4177950</v>
      </c>
      <c r="L7" s="66">
        <f t="shared" si="4"/>
        <v>8500</v>
      </c>
      <c r="M7" s="67">
        <f t="shared" si="5"/>
        <v>989560.00000000012</v>
      </c>
    </row>
    <row r="8" spans="1:15" x14ac:dyDescent="0.25">
      <c r="A8" s="51">
        <v>7</v>
      </c>
      <c r="B8" s="52">
        <v>202</v>
      </c>
      <c r="C8" s="20">
        <v>2</v>
      </c>
      <c r="D8" s="52" t="s">
        <v>25</v>
      </c>
      <c r="E8" s="53">
        <v>312</v>
      </c>
      <c r="F8" s="53">
        <v>30</v>
      </c>
      <c r="G8" s="53">
        <f t="shared" si="0"/>
        <v>342</v>
      </c>
      <c r="H8" s="52">
        <f t="shared" si="1"/>
        <v>376.20000000000005</v>
      </c>
      <c r="I8" s="63">
        <f t="shared" si="6"/>
        <v>11500</v>
      </c>
      <c r="J8" s="64">
        <f t="shared" si="2"/>
        <v>3933000</v>
      </c>
      <c r="K8" s="65">
        <f t="shared" si="3"/>
        <v>4129650</v>
      </c>
      <c r="L8" s="66">
        <f t="shared" si="4"/>
        <v>8500</v>
      </c>
      <c r="M8" s="67">
        <f t="shared" si="5"/>
        <v>978120.00000000012</v>
      </c>
    </row>
    <row r="9" spans="1:15" x14ac:dyDescent="0.25">
      <c r="A9" s="51">
        <v>8</v>
      </c>
      <c r="B9" s="52">
        <v>203</v>
      </c>
      <c r="C9" s="20">
        <v>2</v>
      </c>
      <c r="D9" s="52" t="s">
        <v>25</v>
      </c>
      <c r="E9" s="53">
        <v>312</v>
      </c>
      <c r="F9" s="53">
        <v>30</v>
      </c>
      <c r="G9" s="53">
        <f t="shared" si="0"/>
        <v>342</v>
      </c>
      <c r="H9" s="52">
        <f t="shared" si="1"/>
        <v>376.20000000000005</v>
      </c>
      <c r="I9" s="63">
        <f t="shared" si="6"/>
        <v>11500</v>
      </c>
      <c r="J9" s="64">
        <f t="shared" si="2"/>
        <v>3933000</v>
      </c>
      <c r="K9" s="65">
        <f t="shared" si="3"/>
        <v>4129650</v>
      </c>
      <c r="L9" s="66">
        <f t="shared" si="4"/>
        <v>8500</v>
      </c>
      <c r="M9" s="67">
        <f t="shared" si="5"/>
        <v>978120.00000000012</v>
      </c>
    </row>
    <row r="10" spans="1:15" x14ac:dyDescent="0.25">
      <c r="A10" s="51">
        <v>9</v>
      </c>
      <c r="B10" s="52">
        <v>204</v>
      </c>
      <c r="C10" s="20">
        <v>2</v>
      </c>
      <c r="D10" s="52" t="s">
        <v>25</v>
      </c>
      <c r="E10" s="53">
        <v>312</v>
      </c>
      <c r="F10" s="53">
        <v>33</v>
      </c>
      <c r="G10" s="53">
        <f t="shared" si="0"/>
        <v>345</v>
      </c>
      <c r="H10" s="52">
        <f t="shared" si="1"/>
        <v>379.50000000000006</v>
      </c>
      <c r="I10" s="63">
        <f t="shared" si="6"/>
        <v>11500</v>
      </c>
      <c r="J10" s="64">
        <f t="shared" si="2"/>
        <v>3967500</v>
      </c>
      <c r="K10" s="65">
        <f t="shared" si="3"/>
        <v>4165875</v>
      </c>
      <c r="L10" s="66">
        <f t="shared" si="4"/>
        <v>8500</v>
      </c>
      <c r="M10" s="67">
        <f t="shared" si="5"/>
        <v>986700.00000000012</v>
      </c>
    </row>
    <row r="11" spans="1:15" x14ac:dyDescent="0.25">
      <c r="A11" s="51">
        <v>10</v>
      </c>
      <c r="B11" s="52">
        <v>205</v>
      </c>
      <c r="C11" s="20">
        <v>2</v>
      </c>
      <c r="D11" s="52" t="s">
        <v>25</v>
      </c>
      <c r="E11" s="53">
        <v>314</v>
      </c>
      <c r="F11" s="53">
        <v>34</v>
      </c>
      <c r="G11" s="53">
        <f t="shared" si="0"/>
        <v>348</v>
      </c>
      <c r="H11" s="52">
        <f t="shared" si="1"/>
        <v>382.8</v>
      </c>
      <c r="I11" s="63">
        <f t="shared" si="6"/>
        <v>11500</v>
      </c>
      <c r="J11" s="64">
        <f t="shared" si="2"/>
        <v>4002000</v>
      </c>
      <c r="K11" s="65">
        <f t="shared" si="3"/>
        <v>4202100</v>
      </c>
      <c r="L11" s="66">
        <f t="shared" si="4"/>
        <v>9000</v>
      </c>
      <c r="M11" s="67">
        <f t="shared" si="5"/>
        <v>995280</v>
      </c>
    </row>
    <row r="12" spans="1:15" x14ac:dyDescent="0.25">
      <c r="A12" s="51">
        <v>11</v>
      </c>
      <c r="B12" s="52">
        <v>206</v>
      </c>
      <c r="C12" s="20">
        <v>2</v>
      </c>
      <c r="D12" s="52" t="s">
        <v>26</v>
      </c>
      <c r="E12" s="53">
        <v>229</v>
      </c>
      <c r="F12" s="53">
        <v>0</v>
      </c>
      <c r="G12" s="53">
        <f t="shared" si="0"/>
        <v>229</v>
      </c>
      <c r="H12" s="52">
        <f t="shared" si="1"/>
        <v>251.90000000000003</v>
      </c>
      <c r="I12" s="63">
        <f t="shared" si="6"/>
        <v>11500</v>
      </c>
      <c r="J12" s="64">
        <f t="shared" si="2"/>
        <v>2633500</v>
      </c>
      <c r="K12" s="65">
        <f t="shared" si="3"/>
        <v>2765175</v>
      </c>
      <c r="L12" s="66">
        <f t="shared" si="4"/>
        <v>6000</v>
      </c>
      <c r="M12" s="67">
        <f t="shared" si="5"/>
        <v>654940.00000000012</v>
      </c>
    </row>
    <row r="13" spans="1:15" x14ac:dyDescent="0.25">
      <c r="A13" s="51">
        <v>12</v>
      </c>
      <c r="B13" s="52">
        <v>301</v>
      </c>
      <c r="C13" s="20">
        <v>3</v>
      </c>
      <c r="D13" s="52" t="s">
        <v>25</v>
      </c>
      <c r="E13" s="53">
        <v>315</v>
      </c>
      <c r="F13" s="53">
        <v>31</v>
      </c>
      <c r="G13" s="53">
        <f t="shared" si="0"/>
        <v>346</v>
      </c>
      <c r="H13" s="52">
        <f t="shared" si="1"/>
        <v>380.6</v>
      </c>
      <c r="I13" s="63">
        <f t="shared" si="6"/>
        <v>11500</v>
      </c>
      <c r="J13" s="64">
        <f t="shared" si="2"/>
        <v>3979000</v>
      </c>
      <c r="K13" s="65">
        <f t="shared" si="3"/>
        <v>4177950</v>
      </c>
      <c r="L13" s="66">
        <f t="shared" si="4"/>
        <v>8500</v>
      </c>
      <c r="M13" s="67">
        <f t="shared" si="5"/>
        <v>989560.00000000012</v>
      </c>
    </row>
    <row r="14" spans="1:15" x14ac:dyDescent="0.25">
      <c r="A14" s="51">
        <v>13</v>
      </c>
      <c r="B14" s="52">
        <v>302</v>
      </c>
      <c r="C14" s="20">
        <v>3</v>
      </c>
      <c r="D14" s="52" t="s">
        <v>25</v>
      </c>
      <c r="E14" s="53">
        <v>312</v>
      </c>
      <c r="F14" s="53">
        <v>30</v>
      </c>
      <c r="G14" s="53">
        <f t="shared" si="0"/>
        <v>342</v>
      </c>
      <c r="H14" s="52">
        <f t="shared" si="1"/>
        <v>376.20000000000005</v>
      </c>
      <c r="I14" s="63">
        <f t="shared" si="6"/>
        <v>11500</v>
      </c>
      <c r="J14" s="64">
        <f t="shared" si="2"/>
        <v>3933000</v>
      </c>
      <c r="K14" s="65">
        <f t="shared" si="3"/>
        <v>4129650</v>
      </c>
      <c r="L14" s="66">
        <f t="shared" si="4"/>
        <v>8500</v>
      </c>
      <c r="M14" s="67">
        <f t="shared" si="5"/>
        <v>978120.00000000012</v>
      </c>
    </row>
    <row r="15" spans="1:15" x14ac:dyDescent="0.25">
      <c r="A15" s="51">
        <v>14</v>
      </c>
      <c r="B15" s="52">
        <v>303</v>
      </c>
      <c r="C15" s="20">
        <v>3</v>
      </c>
      <c r="D15" s="52" t="s">
        <v>25</v>
      </c>
      <c r="E15" s="53">
        <v>312</v>
      </c>
      <c r="F15" s="53">
        <v>30</v>
      </c>
      <c r="G15" s="53">
        <f t="shared" si="0"/>
        <v>342</v>
      </c>
      <c r="H15" s="52">
        <f t="shared" si="1"/>
        <v>376.20000000000005</v>
      </c>
      <c r="I15" s="63">
        <f t="shared" si="6"/>
        <v>11500</v>
      </c>
      <c r="J15" s="64">
        <f t="shared" si="2"/>
        <v>3933000</v>
      </c>
      <c r="K15" s="65">
        <f t="shared" si="3"/>
        <v>4129650</v>
      </c>
      <c r="L15" s="66">
        <f t="shared" si="4"/>
        <v>8500</v>
      </c>
      <c r="M15" s="67">
        <f t="shared" si="5"/>
        <v>978120.00000000012</v>
      </c>
    </row>
    <row r="16" spans="1:15" x14ac:dyDescent="0.25">
      <c r="A16" s="51">
        <v>15</v>
      </c>
      <c r="B16" s="52">
        <v>304</v>
      </c>
      <c r="C16" s="20">
        <v>3</v>
      </c>
      <c r="D16" s="52" t="s">
        <v>25</v>
      </c>
      <c r="E16" s="53">
        <v>312</v>
      </c>
      <c r="F16" s="53">
        <v>33</v>
      </c>
      <c r="G16" s="53">
        <f t="shared" si="0"/>
        <v>345</v>
      </c>
      <c r="H16" s="52">
        <f t="shared" si="1"/>
        <v>379.50000000000006</v>
      </c>
      <c r="I16" s="63">
        <f t="shared" si="6"/>
        <v>11500</v>
      </c>
      <c r="J16" s="64">
        <f t="shared" si="2"/>
        <v>3967500</v>
      </c>
      <c r="K16" s="65">
        <f t="shared" si="3"/>
        <v>4165875</v>
      </c>
      <c r="L16" s="66">
        <f t="shared" si="4"/>
        <v>8500</v>
      </c>
      <c r="M16" s="67">
        <f t="shared" si="5"/>
        <v>986700.00000000012</v>
      </c>
    </row>
    <row r="17" spans="1:15" x14ac:dyDescent="0.25">
      <c r="A17" s="51">
        <v>16</v>
      </c>
      <c r="B17" s="52">
        <v>305</v>
      </c>
      <c r="C17" s="20">
        <v>3</v>
      </c>
      <c r="D17" s="52" t="s">
        <v>25</v>
      </c>
      <c r="E17" s="53">
        <v>314</v>
      </c>
      <c r="F17" s="53">
        <v>34</v>
      </c>
      <c r="G17" s="53">
        <f t="shared" si="0"/>
        <v>348</v>
      </c>
      <c r="H17" s="52">
        <f t="shared" si="1"/>
        <v>382.8</v>
      </c>
      <c r="I17" s="63">
        <f t="shared" si="6"/>
        <v>11500</v>
      </c>
      <c r="J17" s="64">
        <f t="shared" si="2"/>
        <v>4002000</v>
      </c>
      <c r="K17" s="65">
        <f t="shared" si="3"/>
        <v>4202100</v>
      </c>
      <c r="L17" s="66">
        <f t="shared" si="4"/>
        <v>9000</v>
      </c>
      <c r="M17" s="67">
        <f t="shared" si="5"/>
        <v>995280</v>
      </c>
    </row>
    <row r="18" spans="1:15" x14ac:dyDescent="0.25">
      <c r="A18" s="51">
        <v>17</v>
      </c>
      <c r="B18" s="52">
        <v>306</v>
      </c>
      <c r="C18" s="20">
        <v>3</v>
      </c>
      <c r="D18" s="52" t="s">
        <v>26</v>
      </c>
      <c r="E18" s="53">
        <v>229</v>
      </c>
      <c r="F18" s="53">
        <v>0</v>
      </c>
      <c r="G18" s="53">
        <f t="shared" si="0"/>
        <v>229</v>
      </c>
      <c r="H18" s="52">
        <f t="shared" si="1"/>
        <v>251.90000000000003</v>
      </c>
      <c r="I18" s="63">
        <f t="shared" si="6"/>
        <v>11500</v>
      </c>
      <c r="J18" s="64">
        <f t="shared" si="2"/>
        <v>2633500</v>
      </c>
      <c r="K18" s="65">
        <f t="shared" si="3"/>
        <v>2765175</v>
      </c>
      <c r="L18" s="66">
        <f t="shared" si="4"/>
        <v>6000</v>
      </c>
      <c r="M18" s="67">
        <f t="shared" si="5"/>
        <v>654940.00000000012</v>
      </c>
    </row>
    <row r="19" spans="1:15" x14ac:dyDescent="0.25">
      <c r="A19" s="51">
        <v>18</v>
      </c>
      <c r="B19" s="52">
        <v>401</v>
      </c>
      <c r="C19" s="20">
        <v>4</v>
      </c>
      <c r="D19" s="52" t="s">
        <v>25</v>
      </c>
      <c r="E19" s="53">
        <v>315</v>
      </c>
      <c r="F19" s="53">
        <v>31</v>
      </c>
      <c r="G19" s="53">
        <f t="shared" si="0"/>
        <v>346</v>
      </c>
      <c r="H19" s="52">
        <f t="shared" si="1"/>
        <v>380.6</v>
      </c>
      <c r="I19" s="63">
        <f t="shared" si="6"/>
        <v>11500</v>
      </c>
      <c r="J19" s="64">
        <f t="shared" si="2"/>
        <v>3979000</v>
      </c>
      <c r="K19" s="65">
        <f t="shared" si="3"/>
        <v>4177950</v>
      </c>
      <c r="L19" s="66">
        <f t="shared" si="4"/>
        <v>8500</v>
      </c>
      <c r="M19" s="67">
        <f t="shared" si="5"/>
        <v>989560.00000000012</v>
      </c>
    </row>
    <row r="20" spans="1:15" x14ac:dyDescent="0.25">
      <c r="A20" s="51">
        <v>19</v>
      </c>
      <c r="B20" s="52">
        <v>402</v>
      </c>
      <c r="C20" s="20">
        <v>4</v>
      </c>
      <c r="D20" s="52" t="s">
        <v>25</v>
      </c>
      <c r="E20" s="53">
        <v>312</v>
      </c>
      <c r="F20" s="53">
        <v>30</v>
      </c>
      <c r="G20" s="53">
        <f t="shared" si="0"/>
        <v>342</v>
      </c>
      <c r="H20" s="52">
        <f t="shared" si="1"/>
        <v>376.20000000000005</v>
      </c>
      <c r="I20" s="63">
        <f t="shared" si="6"/>
        <v>11500</v>
      </c>
      <c r="J20" s="64">
        <f t="shared" si="2"/>
        <v>3933000</v>
      </c>
      <c r="K20" s="65">
        <f t="shared" si="3"/>
        <v>4129650</v>
      </c>
      <c r="L20" s="66">
        <f t="shared" si="4"/>
        <v>8500</v>
      </c>
      <c r="M20" s="67">
        <f t="shared" si="5"/>
        <v>978120.00000000012</v>
      </c>
    </row>
    <row r="21" spans="1:15" x14ac:dyDescent="0.25">
      <c r="A21" s="51">
        <v>20</v>
      </c>
      <c r="B21" s="52">
        <v>403</v>
      </c>
      <c r="C21" s="20">
        <v>4</v>
      </c>
      <c r="D21" s="52" t="s">
        <v>25</v>
      </c>
      <c r="E21" s="53">
        <v>312</v>
      </c>
      <c r="F21" s="53">
        <v>30</v>
      </c>
      <c r="G21" s="53">
        <f t="shared" si="0"/>
        <v>342</v>
      </c>
      <c r="H21" s="52">
        <f t="shared" si="1"/>
        <v>376.20000000000005</v>
      </c>
      <c r="I21" s="63">
        <f t="shared" si="6"/>
        <v>11500</v>
      </c>
      <c r="J21" s="64">
        <f t="shared" si="2"/>
        <v>3933000</v>
      </c>
      <c r="K21" s="65">
        <f t="shared" si="3"/>
        <v>4129650</v>
      </c>
      <c r="L21" s="66">
        <f t="shared" si="4"/>
        <v>8500</v>
      </c>
      <c r="M21" s="67">
        <f t="shared" si="5"/>
        <v>978120.00000000012</v>
      </c>
      <c r="O21" s="7"/>
    </row>
    <row r="22" spans="1:15" x14ac:dyDescent="0.25">
      <c r="A22" s="51">
        <v>21</v>
      </c>
      <c r="B22" s="52">
        <v>404</v>
      </c>
      <c r="C22" s="20">
        <v>4</v>
      </c>
      <c r="D22" s="52" t="s">
        <v>25</v>
      </c>
      <c r="E22" s="53">
        <v>312</v>
      </c>
      <c r="F22" s="53">
        <v>33</v>
      </c>
      <c r="G22" s="53">
        <f t="shared" si="0"/>
        <v>345</v>
      </c>
      <c r="H22" s="52">
        <f t="shared" si="1"/>
        <v>379.50000000000006</v>
      </c>
      <c r="I22" s="63">
        <f t="shared" si="6"/>
        <v>11500</v>
      </c>
      <c r="J22" s="64">
        <f t="shared" si="2"/>
        <v>3967500</v>
      </c>
      <c r="K22" s="65">
        <f t="shared" si="3"/>
        <v>4165875</v>
      </c>
      <c r="L22" s="66">
        <f t="shared" si="4"/>
        <v>8500</v>
      </c>
      <c r="M22" s="67">
        <f t="shared" si="5"/>
        <v>986700.00000000012</v>
      </c>
    </row>
    <row r="23" spans="1:15" x14ac:dyDescent="0.25">
      <c r="A23" s="51">
        <v>22</v>
      </c>
      <c r="B23" s="52">
        <v>405</v>
      </c>
      <c r="C23" s="20">
        <v>4</v>
      </c>
      <c r="D23" s="52" t="s">
        <v>25</v>
      </c>
      <c r="E23" s="53">
        <v>314</v>
      </c>
      <c r="F23" s="53">
        <v>34</v>
      </c>
      <c r="G23" s="53">
        <f t="shared" si="0"/>
        <v>348</v>
      </c>
      <c r="H23" s="52">
        <f t="shared" si="1"/>
        <v>382.8</v>
      </c>
      <c r="I23" s="63">
        <f t="shared" si="6"/>
        <v>11500</v>
      </c>
      <c r="J23" s="64">
        <f t="shared" si="2"/>
        <v>4002000</v>
      </c>
      <c r="K23" s="65">
        <f t="shared" si="3"/>
        <v>4202100</v>
      </c>
      <c r="L23" s="66">
        <f t="shared" si="4"/>
        <v>9000</v>
      </c>
      <c r="M23" s="67">
        <f t="shared" si="5"/>
        <v>995280</v>
      </c>
    </row>
    <row r="24" spans="1:15" x14ac:dyDescent="0.25">
      <c r="A24" s="51">
        <v>23</v>
      </c>
      <c r="B24" s="52">
        <v>406</v>
      </c>
      <c r="C24" s="20">
        <v>4</v>
      </c>
      <c r="D24" s="52" t="s">
        <v>26</v>
      </c>
      <c r="E24" s="53">
        <v>229</v>
      </c>
      <c r="F24" s="53">
        <v>0</v>
      </c>
      <c r="G24" s="53">
        <f t="shared" si="0"/>
        <v>229</v>
      </c>
      <c r="H24" s="52">
        <f t="shared" si="1"/>
        <v>251.90000000000003</v>
      </c>
      <c r="I24" s="63">
        <f t="shared" si="6"/>
        <v>11500</v>
      </c>
      <c r="J24" s="64">
        <f t="shared" si="2"/>
        <v>2633500</v>
      </c>
      <c r="K24" s="65">
        <f t="shared" si="3"/>
        <v>2765175</v>
      </c>
      <c r="L24" s="66">
        <f t="shared" si="4"/>
        <v>6000</v>
      </c>
      <c r="M24" s="67">
        <f t="shared" si="5"/>
        <v>654940.00000000012</v>
      </c>
    </row>
    <row r="25" spans="1:15" x14ac:dyDescent="0.25">
      <c r="A25" s="51">
        <v>24</v>
      </c>
      <c r="B25" s="54">
        <v>501</v>
      </c>
      <c r="C25" s="54">
        <v>5</v>
      </c>
      <c r="D25" s="52" t="s">
        <v>25</v>
      </c>
      <c r="E25" s="53">
        <v>315</v>
      </c>
      <c r="F25" s="53">
        <v>31</v>
      </c>
      <c r="G25" s="53">
        <f t="shared" si="0"/>
        <v>346</v>
      </c>
      <c r="H25" s="52">
        <f t="shared" si="1"/>
        <v>380.6</v>
      </c>
      <c r="I25" s="63">
        <f t="shared" si="6"/>
        <v>11500</v>
      </c>
      <c r="J25" s="64">
        <f t="shared" si="2"/>
        <v>3979000</v>
      </c>
      <c r="K25" s="65">
        <f t="shared" si="3"/>
        <v>4177950</v>
      </c>
      <c r="L25" s="66">
        <f t="shared" si="4"/>
        <v>8500</v>
      </c>
      <c r="M25" s="67">
        <f t="shared" si="5"/>
        <v>989560.00000000012</v>
      </c>
    </row>
    <row r="26" spans="1:15" x14ac:dyDescent="0.25">
      <c r="A26" s="51">
        <v>25</v>
      </c>
      <c r="B26" s="54">
        <v>502</v>
      </c>
      <c r="C26" s="54">
        <v>5</v>
      </c>
      <c r="D26" s="52" t="s">
        <v>25</v>
      </c>
      <c r="E26" s="53">
        <v>312</v>
      </c>
      <c r="F26" s="53">
        <v>30</v>
      </c>
      <c r="G26" s="53">
        <f t="shared" si="0"/>
        <v>342</v>
      </c>
      <c r="H26" s="52">
        <f t="shared" si="1"/>
        <v>376.20000000000005</v>
      </c>
      <c r="I26" s="63">
        <f t="shared" si="6"/>
        <v>11500</v>
      </c>
      <c r="J26" s="64">
        <f t="shared" si="2"/>
        <v>3933000</v>
      </c>
      <c r="K26" s="65">
        <f t="shared" si="3"/>
        <v>4129650</v>
      </c>
      <c r="L26" s="66">
        <f t="shared" si="4"/>
        <v>8500</v>
      </c>
      <c r="M26" s="67">
        <f t="shared" si="5"/>
        <v>978120.00000000012</v>
      </c>
    </row>
    <row r="27" spans="1:15" x14ac:dyDescent="0.25">
      <c r="A27" s="51">
        <v>26</v>
      </c>
      <c r="B27" s="54">
        <v>503</v>
      </c>
      <c r="C27" s="54">
        <v>5</v>
      </c>
      <c r="D27" s="52" t="s">
        <v>25</v>
      </c>
      <c r="E27" s="53">
        <v>312</v>
      </c>
      <c r="F27" s="53">
        <v>30</v>
      </c>
      <c r="G27" s="53">
        <f t="shared" si="0"/>
        <v>342</v>
      </c>
      <c r="H27" s="52">
        <f t="shared" si="1"/>
        <v>376.20000000000005</v>
      </c>
      <c r="I27" s="63">
        <f t="shared" si="6"/>
        <v>11500</v>
      </c>
      <c r="J27" s="64">
        <f t="shared" si="2"/>
        <v>3933000</v>
      </c>
      <c r="K27" s="65">
        <f t="shared" si="3"/>
        <v>4129650</v>
      </c>
      <c r="L27" s="66">
        <f t="shared" si="4"/>
        <v>8500</v>
      </c>
      <c r="M27" s="67">
        <f t="shared" si="5"/>
        <v>978120.00000000012</v>
      </c>
    </row>
    <row r="28" spans="1:15" x14ac:dyDescent="0.25">
      <c r="A28" s="51">
        <v>27</v>
      </c>
      <c r="B28" s="54">
        <v>504</v>
      </c>
      <c r="C28" s="54">
        <v>5</v>
      </c>
      <c r="D28" s="52" t="s">
        <v>25</v>
      </c>
      <c r="E28" s="53">
        <v>312</v>
      </c>
      <c r="F28" s="53">
        <v>33</v>
      </c>
      <c r="G28" s="53">
        <f t="shared" si="0"/>
        <v>345</v>
      </c>
      <c r="H28" s="52">
        <f t="shared" si="1"/>
        <v>379.50000000000006</v>
      </c>
      <c r="I28" s="63">
        <f t="shared" si="6"/>
        <v>11500</v>
      </c>
      <c r="J28" s="64">
        <f t="shared" si="2"/>
        <v>3967500</v>
      </c>
      <c r="K28" s="65">
        <f t="shared" si="3"/>
        <v>4165875</v>
      </c>
      <c r="L28" s="66">
        <f t="shared" si="4"/>
        <v>8500</v>
      </c>
      <c r="M28" s="67">
        <f t="shared" si="5"/>
        <v>986700.00000000012</v>
      </c>
    </row>
    <row r="29" spans="1:15" x14ac:dyDescent="0.25">
      <c r="A29" s="51">
        <v>28</v>
      </c>
      <c r="B29" s="54">
        <v>505</v>
      </c>
      <c r="C29" s="54">
        <v>5</v>
      </c>
      <c r="D29" s="52" t="s">
        <v>25</v>
      </c>
      <c r="E29" s="53">
        <v>314</v>
      </c>
      <c r="F29" s="53">
        <v>34</v>
      </c>
      <c r="G29" s="53">
        <f t="shared" si="0"/>
        <v>348</v>
      </c>
      <c r="H29" s="52">
        <f t="shared" si="1"/>
        <v>382.8</v>
      </c>
      <c r="I29" s="63">
        <f t="shared" si="6"/>
        <v>11500</v>
      </c>
      <c r="J29" s="64">
        <f t="shared" si="2"/>
        <v>4002000</v>
      </c>
      <c r="K29" s="65">
        <f t="shared" si="3"/>
        <v>4202100</v>
      </c>
      <c r="L29" s="66">
        <f t="shared" si="4"/>
        <v>9000</v>
      </c>
      <c r="M29" s="67">
        <f t="shared" si="5"/>
        <v>995280</v>
      </c>
    </row>
    <row r="30" spans="1:15" x14ac:dyDescent="0.25">
      <c r="A30" s="51">
        <v>29</v>
      </c>
      <c r="B30" s="54">
        <v>506</v>
      </c>
      <c r="C30" s="54">
        <v>5</v>
      </c>
      <c r="D30" s="52" t="s">
        <v>26</v>
      </c>
      <c r="E30" s="53">
        <v>229</v>
      </c>
      <c r="F30" s="53">
        <v>0</v>
      </c>
      <c r="G30" s="53">
        <f t="shared" si="0"/>
        <v>229</v>
      </c>
      <c r="H30" s="52">
        <f t="shared" si="1"/>
        <v>251.90000000000003</v>
      </c>
      <c r="I30" s="63">
        <f t="shared" si="6"/>
        <v>11500</v>
      </c>
      <c r="J30" s="64">
        <f t="shared" si="2"/>
        <v>2633500</v>
      </c>
      <c r="K30" s="65">
        <f t="shared" si="3"/>
        <v>2765175</v>
      </c>
      <c r="L30" s="66">
        <f t="shared" si="4"/>
        <v>6000</v>
      </c>
      <c r="M30" s="67">
        <f t="shared" si="5"/>
        <v>654940.00000000012</v>
      </c>
    </row>
    <row r="31" spans="1:15" x14ac:dyDescent="0.25">
      <c r="A31" s="51">
        <v>30</v>
      </c>
      <c r="B31" s="54">
        <v>601</v>
      </c>
      <c r="C31" s="54">
        <v>6</v>
      </c>
      <c r="D31" s="52" t="s">
        <v>25</v>
      </c>
      <c r="E31" s="53">
        <v>315</v>
      </c>
      <c r="F31" s="53">
        <v>31</v>
      </c>
      <c r="G31" s="53">
        <f t="shared" si="0"/>
        <v>346</v>
      </c>
      <c r="H31" s="52">
        <f t="shared" si="1"/>
        <v>380.6</v>
      </c>
      <c r="I31" s="63">
        <f t="shared" si="6"/>
        <v>11500</v>
      </c>
      <c r="J31" s="64">
        <f t="shared" si="2"/>
        <v>3979000</v>
      </c>
      <c r="K31" s="65">
        <f t="shared" si="3"/>
        <v>4177950</v>
      </c>
      <c r="L31" s="66">
        <f t="shared" si="4"/>
        <v>8500</v>
      </c>
      <c r="M31" s="67">
        <f t="shared" si="5"/>
        <v>989560.00000000012</v>
      </c>
    </row>
    <row r="32" spans="1:15" x14ac:dyDescent="0.25">
      <c r="A32" s="51">
        <v>31</v>
      </c>
      <c r="B32" s="54">
        <v>602</v>
      </c>
      <c r="C32" s="54">
        <v>6</v>
      </c>
      <c r="D32" s="52" t="s">
        <v>25</v>
      </c>
      <c r="E32" s="53">
        <v>312</v>
      </c>
      <c r="F32" s="53">
        <v>30</v>
      </c>
      <c r="G32" s="53">
        <f t="shared" si="0"/>
        <v>342</v>
      </c>
      <c r="H32" s="52">
        <f t="shared" si="1"/>
        <v>376.20000000000005</v>
      </c>
      <c r="I32" s="63">
        <f t="shared" si="6"/>
        <v>11500</v>
      </c>
      <c r="J32" s="64">
        <f t="shared" si="2"/>
        <v>3933000</v>
      </c>
      <c r="K32" s="65">
        <f t="shared" si="3"/>
        <v>4129650</v>
      </c>
      <c r="L32" s="66">
        <f t="shared" si="4"/>
        <v>8500</v>
      </c>
      <c r="M32" s="67">
        <f t="shared" si="5"/>
        <v>978120.00000000012</v>
      </c>
    </row>
    <row r="33" spans="1:13" x14ac:dyDescent="0.25">
      <c r="A33" s="51">
        <v>32</v>
      </c>
      <c r="B33" s="54">
        <v>603</v>
      </c>
      <c r="C33" s="54">
        <v>6</v>
      </c>
      <c r="D33" s="52" t="s">
        <v>25</v>
      </c>
      <c r="E33" s="53">
        <v>312</v>
      </c>
      <c r="F33" s="53">
        <v>30</v>
      </c>
      <c r="G33" s="53">
        <f t="shared" si="0"/>
        <v>342</v>
      </c>
      <c r="H33" s="52">
        <f t="shared" si="1"/>
        <v>376.20000000000005</v>
      </c>
      <c r="I33" s="63">
        <f t="shared" si="6"/>
        <v>11500</v>
      </c>
      <c r="J33" s="64">
        <f t="shared" si="2"/>
        <v>3933000</v>
      </c>
      <c r="K33" s="65">
        <f t="shared" si="3"/>
        <v>4129650</v>
      </c>
      <c r="L33" s="66">
        <f t="shared" si="4"/>
        <v>8500</v>
      </c>
      <c r="M33" s="67">
        <f t="shared" si="5"/>
        <v>978120.00000000012</v>
      </c>
    </row>
    <row r="34" spans="1:13" x14ac:dyDescent="0.25">
      <c r="A34" s="51">
        <v>33</v>
      </c>
      <c r="B34" s="54">
        <v>604</v>
      </c>
      <c r="C34" s="54">
        <v>6</v>
      </c>
      <c r="D34" s="52" t="s">
        <v>25</v>
      </c>
      <c r="E34" s="53">
        <v>312</v>
      </c>
      <c r="F34" s="53">
        <v>33</v>
      </c>
      <c r="G34" s="53">
        <f t="shared" si="0"/>
        <v>345</v>
      </c>
      <c r="H34" s="52">
        <f t="shared" si="1"/>
        <v>379.50000000000006</v>
      </c>
      <c r="I34" s="63">
        <f t="shared" si="6"/>
        <v>11500</v>
      </c>
      <c r="J34" s="64">
        <f t="shared" si="2"/>
        <v>3967500</v>
      </c>
      <c r="K34" s="65">
        <f t="shared" si="3"/>
        <v>4165875</v>
      </c>
      <c r="L34" s="66">
        <f t="shared" si="4"/>
        <v>8500</v>
      </c>
      <c r="M34" s="67">
        <f t="shared" si="5"/>
        <v>986700.00000000012</v>
      </c>
    </row>
    <row r="35" spans="1:13" x14ac:dyDescent="0.25">
      <c r="A35" s="51">
        <v>34</v>
      </c>
      <c r="B35" s="54">
        <v>605</v>
      </c>
      <c r="C35" s="54">
        <v>6</v>
      </c>
      <c r="D35" s="52" t="s">
        <v>25</v>
      </c>
      <c r="E35" s="53">
        <v>314</v>
      </c>
      <c r="F35" s="53">
        <v>34</v>
      </c>
      <c r="G35" s="53">
        <f t="shared" si="0"/>
        <v>348</v>
      </c>
      <c r="H35" s="52">
        <f t="shared" si="1"/>
        <v>382.8</v>
      </c>
      <c r="I35" s="63">
        <f t="shared" si="6"/>
        <v>11500</v>
      </c>
      <c r="J35" s="64">
        <f t="shared" si="2"/>
        <v>4002000</v>
      </c>
      <c r="K35" s="65">
        <f t="shared" si="3"/>
        <v>4202100</v>
      </c>
      <c r="L35" s="66">
        <f t="shared" si="4"/>
        <v>9000</v>
      </c>
      <c r="M35" s="67">
        <f t="shared" si="5"/>
        <v>995280</v>
      </c>
    </row>
    <row r="36" spans="1:13" x14ac:dyDescent="0.25">
      <c r="A36" s="51">
        <v>35</v>
      </c>
      <c r="B36" s="54">
        <v>606</v>
      </c>
      <c r="C36" s="54">
        <v>6</v>
      </c>
      <c r="D36" s="52" t="s">
        <v>26</v>
      </c>
      <c r="E36" s="53">
        <v>229</v>
      </c>
      <c r="F36" s="53">
        <v>0</v>
      </c>
      <c r="G36" s="53">
        <f t="shared" si="0"/>
        <v>229</v>
      </c>
      <c r="H36" s="52">
        <f t="shared" si="1"/>
        <v>251.90000000000003</v>
      </c>
      <c r="I36" s="63">
        <f t="shared" si="6"/>
        <v>11500</v>
      </c>
      <c r="J36" s="64">
        <f t="shared" si="2"/>
        <v>2633500</v>
      </c>
      <c r="K36" s="65">
        <f t="shared" si="3"/>
        <v>2765175</v>
      </c>
      <c r="L36" s="66">
        <f t="shared" si="4"/>
        <v>6000</v>
      </c>
      <c r="M36" s="67">
        <f t="shared" si="5"/>
        <v>654940.00000000012</v>
      </c>
    </row>
    <row r="37" spans="1:13" x14ac:dyDescent="0.25">
      <c r="A37" s="51">
        <v>36</v>
      </c>
      <c r="B37" s="54">
        <v>701</v>
      </c>
      <c r="C37" s="54">
        <v>7</v>
      </c>
      <c r="D37" s="52" t="s">
        <v>25</v>
      </c>
      <c r="E37" s="53">
        <v>306</v>
      </c>
      <c r="F37" s="53">
        <v>31</v>
      </c>
      <c r="G37" s="53">
        <f t="shared" si="0"/>
        <v>337</v>
      </c>
      <c r="H37" s="52">
        <f t="shared" si="1"/>
        <v>370.70000000000005</v>
      </c>
      <c r="I37" s="63">
        <f t="shared" si="6"/>
        <v>11500</v>
      </c>
      <c r="J37" s="64">
        <f t="shared" si="2"/>
        <v>3875500</v>
      </c>
      <c r="K37" s="65">
        <f t="shared" si="3"/>
        <v>4069275</v>
      </c>
      <c r="L37" s="66">
        <f t="shared" si="4"/>
        <v>8500</v>
      </c>
      <c r="M37" s="67">
        <f t="shared" si="5"/>
        <v>963820.00000000012</v>
      </c>
    </row>
    <row r="38" spans="1:13" x14ac:dyDescent="0.25">
      <c r="A38" s="51">
        <v>37</v>
      </c>
      <c r="B38" s="54">
        <v>702</v>
      </c>
      <c r="C38" s="54">
        <v>7</v>
      </c>
      <c r="D38" s="52" t="s">
        <v>25</v>
      </c>
      <c r="E38" s="53">
        <v>297</v>
      </c>
      <c r="F38" s="53">
        <v>30</v>
      </c>
      <c r="G38" s="53">
        <f t="shared" si="0"/>
        <v>327</v>
      </c>
      <c r="H38" s="52">
        <f t="shared" si="1"/>
        <v>359.70000000000005</v>
      </c>
      <c r="I38" s="63">
        <f t="shared" si="6"/>
        <v>11500</v>
      </c>
      <c r="J38" s="64">
        <f t="shared" si="2"/>
        <v>3760500</v>
      </c>
      <c r="K38" s="65">
        <f t="shared" si="3"/>
        <v>3948525</v>
      </c>
      <c r="L38" s="66">
        <f t="shared" si="4"/>
        <v>8000</v>
      </c>
      <c r="M38" s="67">
        <f t="shared" si="5"/>
        <v>935220.00000000012</v>
      </c>
    </row>
    <row r="39" spans="1:13" x14ac:dyDescent="0.25">
      <c r="A39" s="51">
        <v>38</v>
      </c>
      <c r="B39" s="54">
        <v>703</v>
      </c>
      <c r="C39" s="54">
        <v>7</v>
      </c>
      <c r="D39" s="52" t="s">
        <v>25</v>
      </c>
      <c r="E39" s="53">
        <v>297</v>
      </c>
      <c r="F39" s="53">
        <v>30</v>
      </c>
      <c r="G39" s="53">
        <f t="shared" si="0"/>
        <v>327</v>
      </c>
      <c r="H39" s="52">
        <f t="shared" si="1"/>
        <v>359.70000000000005</v>
      </c>
      <c r="I39" s="63">
        <f t="shared" si="6"/>
        <v>11500</v>
      </c>
      <c r="J39" s="64">
        <f t="shared" si="2"/>
        <v>3760500</v>
      </c>
      <c r="K39" s="65">
        <f t="shared" si="3"/>
        <v>3948525</v>
      </c>
      <c r="L39" s="66">
        <f t="shared" si="4"/>
        <v>8000</v>
      </c>
      <c r="M39" s="67">
        <f t="shared" si="5"/>
        <v>935220.00000000012</v>
      </c>
    </row>
    <row r="40" spans="1:13" x14ac:dyDescent="0.25">
      <c r="A40" s="51">
        <v>39</v>
      </c>
      <c r="B40" s="54">
        <v>704</v>
      </c>
      <c r="C40" s="54">
        <v>7</v>
      </c>
      <c r="D40" s="52" t="s">
        <v>25</v>
      </c>
      <c r="E40" s="53">
        <v>298</v>
      </c>
      <c r="F40" s="53">
        <v>33</v>
      </c>
      <c r="G40" s="53">
        <f t="shared" si="0"/>
        <v>331</v>
      </c>
      <c r="H40" s="52">
        <f t="shared" si="1"/>
        <v>364.1</v>
      </c>
      <c r="I40" s="63">
        <f t="shared" si="6"/>
        <v>11500</v>
      </c>
      <c r="J40" s="64">
        <f t="shared" si="2"/>
        <v>3806500</v>
      </c>
      <c r="K40" s="65">
        <f t="shared" si="3"/>
        <v>3996825</v>
      </c>
      <c r="L40" s="66">
        <f t="shared" si="4"/>
        <v>8500</v>
      </c>
      <c r="M40" s="67">
        <f t="shared" si="5"/>
        <v>946660.00000000012</v>
      </c>
    </row>
    <row r="41" spans="1:13" x14ac:dyDescent="0.25">
      <c r="A41" s="51">
        <v>40</v>
      </c>
      <c r="B41" s="54">
        <v>705</v>
      </c>
      <c r="C41" s="54">
        <v>7</v>
      </c>
      <c r="D41" s="52" t="s">
        <v>25</v>
      </c>
      <c r="E41" s="53">
        <v>314</v>
      </c>
      <c r="F41" s="53">
        <v>34</v>
      </c>
      <c r="G41" s="53">
        <f t="shared" si="0"/>
        <v>348</v>
      </c>
      <c r="H41" s="52">
        <f t="shared" si="1"/>
        <v>382.8</v>
      </c>
      <c r="I41" s="63">
        <f t="shared" si="6"/>
        <v>11500</v>
      </c>
      <c r="J41" s="64">
        <f t="shared" si="2"/>
        <v>4002000</v>
      </c>
      <c r="K41" s="65">
        <f t="shared" si="3"/>
        <v>4202100</v>
      </c>
      <c r="L41" s="66">
        <f t="shared" si="4"/>
        <v>9000</v>
      </c>
      <c r="M41" s="67">
        <f t="shared" si="5"/>
        <v>995280</v>
      </c>
    </row>
    <row r="42" spans="1:13" x14ac:dyDescent="0.25">
      <c r="A42" s="51">
        <v>41</v>
      </c>
      <c r="B42" s="54">
        <v>706</v>
      </c>
      <c r="C42" s="54">
        <v>7</v>
      </c>
      <c r="D42" s="52" t="s">
        <v>26</v>
      </c>
      <c r="E42" s="53">
        <v>229</v>
      </c>
      <c r="F42" s="53">
        <v>0</v>
      </c>
      <c r="G42" s="53">
        <f t="shared" si="0"/>
        <v>229</v>
      </c>
      <c r="H42" s="52">
        <f t="shared" si="1"/>
        <v>251.90000000000003</v>
      </c>
      <c r="I42" s="63">
        <f t="shared" si="6"/>
        <v>11500</v>
      </c>
      <c r="J42" s="64">
        <f t="shared" si="2"/>
        <v>2633500</v>
      </c>
      <c r="K42" s="65">
        <f t="shared" si="3"/>
        <v>2765175</v>
      </c>
      <c r="L42" s="66">
        <f t="shared" si="4"/>
        <v>6000</v>
      </c>
      <c r="M42" s="67">
        <f t="shared" si="5"/>
        <v>654940.00000000012</v>
      </c>
    </row>
    <row r="43" spans="1:13" x14ac:dyDescent="0.25">
      <c r="A43" s="56" t="s">
        <v>33</v>
      </c>
      <c r="B43" s="57"/>
      <c r="C43" s="57"/>
      <c r="D43" s="58"/>
      <c r="E43" s="55">
        <f t="shared" ref="E43:H43" si="7">SUM(E2:E42)</f>
        <v>12276</v>
      </c>
      <c r="F43" s="55">
        <f t="shared" si="7"/>
        <v>1106</v>
      </c>
      <c r="G43" s="55">
        <f t="shared" si="7"/>
        <v>13382</v>
      </c>
      <c r="H43" s="55">
        <f t="shared" si="7"/>
        <v>14720.200000000003</v>
      </c>
      <c r="I43" s="42"/>
      <c r="J43" s="75">
        <f t="shared" ref="J43:M43" si="8">SUM(J2:J42)</f>
        <v>153893000</v>
      </c>
      <c r="K43" s="69">
        <f t="shared" ref="K43" si="9">ROUND(J43*1.04,0)</f>
        <v>160048720</v>
      </c>
      <c r="L43" s="68"/>
      <c r="M43" s="72">
        <f t="shared" si="8"/>
        <v>38272520</v>
      </c>
    </row>
    <row r="44" spans="1:13" x14ac:dyDescent="0.25">
      <c r="C44" s="23"/>
      <c r="D44" s="34"/>
    </row>
    <row r="45" spans="1:13" x14ac:dyDescent="0.25">
      <c r="C45" s="23"/>
      <c r="D45" s="34"/>
    </row>
    <row r="46" spans="1:13" x14ac:dyDescent="0.25">
      <c r="C46" s="23"/>
      <c r="D46" s="34"/>
    </row>
    <row r="47" spans="1:13" x14ac:dyDescent="0.25">
      <c r="C47" s="23"/>
      <c r="D47" s="34"/>
    </row>
    <row r="48" spans="1:13" x14ac:dyDescent="0.25">
      <c r="C48" s="23"/>
      <c r="D48" s="34"/>
    </row>
    <row r="49" spans="3:4" x14ac:dyDescent="0.25">
      <c r="C49" s="23"/>
      <c r="D49" s="34"/>
    </row>
    <row r="50" spans="3:4" x14ac:dyDescent="0.25">
      <c r="C50" s="23"/>
      <c r="D50" s="34"/>
    </row>
    <row r="51" spans="3:4" x14ac:dyDescent="0.25">
      <c r="C51" s="23"/>
      <c r="D51" s="34"/>
    </row>
    <row r="52" spans="3:4" x14ac:dyDescent="0.25">
      <c r="C52" s="23"/>
      <c r="D52" s="34"/>
    </row>
    <row r="53" spans="3:4" x14ac:dyDescent="0.25">
      <c r="C53" s="23"/>
      <c r="D53" s="34"/>
    </row>
    <row r="54" spans="3:4" x14ac:dyDescent="0.25">
      <c r="C54" s="23"/>
      <c r="D54" s="34"/>
    </row>
    <row r="55" spans="3:4" x14ac:dyDescent="0.25">
      <c r="C55" s="23"/>
      <c r="D55" s="34"/>
    </row>
    <row r="56" spans="3:4" x14ac:dyDescent="0.25">
      <c r="C56" s="23"/>
      <c r="D56" s="34"/>
    </row>
    <row r="57" spans="3:4" x14ac:dyDescent="0.25">
      <c r="C57" s="23"/>
      <c r="D57" s="34"/>
    </row>
    <row r="58" spans="3:4" x14ac:dyDescent="0.25">
      <c r="C58" s="23"/>
      <c r="D58" s="34"/>
    </row>
    <row r="59" spans="3:4" x14ac:dyDescent="0.25">
      <c r="C59" s="23"/>
      <c r="D59" s="34"/>
    </row>
    <row r="60" spans="3:4" x14ac:dyDescent="0.25">
      <c r="C60" s="23"/>
      <c r="D60" s="34"/>
    </row>
    <row r="61" spans="3:4" x14ac:dyDescent="0.25">
      <c r="C61" s="23"/>
      <c r="D61" s="34"/>
    </row>
    <row r="62" spans="3:4" x14ac:dyDescent="0.25">
      <c r="C62" s="23"/>
      <c r="D62" s="34"/>
    </row>
    <row r="63" spans="3:4" x14ac:dyDescent="0.25">
      <c r="C63" s="23"/>
      <c r="D63" s="34"/>
    </row>
    <row r="64" spans="3:4" x14ac:dyDescent="0.25">
      <c r="C64" s="23"/>
      <c r="D64" s="34"/>
    </row>
    <row r="65" spans="3:4" x14ac:dyDescent="0.25">
      <c r="C65" s="23"/>
      <c r="D65" s="34"/>
    </row>
    <row r="66" spans="3:4" x14ac:dyDescent="0.25">
      <c r="C66" s="23"/>
      <c r="D66" s="34"/>
    </row>
    <row r="67" spans="3:4" x14ac:dyDescent="0.25">
      <c r="C67" s="23"/>
      <c r="D67" s="34"/>
    </row>
    <row r="68" spans="3:4" x14ac:dyDescent="0.25">
      <c r="C68" s="23"/>
      <c r="D68" s="34"/>
    </row>
    <row r="69" spans="3:4" x14ac:dyDescent="0.25">
      <c r="C69" s="23"/>
      <c r="D69" s="34"/>
    </row>
    <row r="70" spans="3:4" x14ac:dyDescent="0.25">
      <c r="C70" s="23"/>
      <c r="D70" s="34"/>
    </row>
    <row r="71" spans="3:4" x14ac:dyDescent="0.25">
      <c r="C71" s="23"/>
      <c r="D71" s="34"/>
    </row>
    <row r="72" spans="3:4" x14ac:dyDescent="0.25">
      <c r="C72" s="23"/>
      <c r="D72" s="34"/>
    </row>
    <row r="73" spans="3:4" x14ac:dyDescent="0.25">
      <c r="C73" s="23"/>
      <c r="D73" s="34"/>
    </row>
    <row r="74" spans="3:4" x14ac:dyDescent="0.25">
      <c r="C74" s="23"/>
      <c r="D74" s="34"/>
    </row>
    <row r="75" spans="3:4" x14ac:dyDescent="0.25">
      <c r="C75" s="23"/>
      <c r="D75" s="34"/>
    </row>
    <row r="76" spans="3:4" x14ac:dyDescent="0.25">
      <c r="C76" s="23"/>
      <c r="D76" s="34"/>
    </row>
    <row r="77" spans="3:4" x14ac:dyDescent="0.25">
      <c r="C77" s="23"/>
      <c r="D77" s="34"/>
    </row>
    <row r="78" spans="3:4" x14ac:dyDescent="0.25">
      <c r="C78" s="23"/>
      <c r="D78" s="34"/>
    </row>
    <row r="79" spans="3:4" x14ac:dyDescent="0.25">
      <c r="C79" s="23"/>
      <c r="D79" s="34"/>
    </row>
    <row r="80" spans="3:4" x14ac:dyDescent="0.25">
      <c r="C80" s="23"/>
      <c r="D80" s="34"/>
    </row>
  </sheetData>
  <mergeCells count="1">
    <mergeCell ref="A43:D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="130" zoomScaleNormal="130" workbookViewId="0">
      <selection activeCell="G4" sqref="G4:H4"/>
    </sheetView>
  </sheetViews>
  <sheetFormatPr defaultRowHeight="15" x14ac:dyDescent="0.25"/>
  <cols>
    <col min="1" max="1" width="9.140625" style="13"/>
    <col min="2" max="2" width="10.85546875" style="13" customWidth="1"/>
    <col min="3" max="3" width="16.5703125" style="13" customWidth="1"/>
    <col min="4" max="4" width="10.42578125" style="13" customWidth="1"/>
    <col min="5" max="5" width="11.5703125" style="1" bestFit="1" customWidth="1"/>
    <col min="6" max="6" width="11.5703125" style="13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79" t="s">
        <v>3</v>
      </c>
      <c r="B1" s="79" t="s">
        <v>40</v>
      </c>
      <c r="C1" s="79" t="s">
        <v>9</v>
      </c>
      <c r="D1" s="79" t="s">
        <v>4</v>
      </c>
      <c r="E1" s="79" t="s">
        <v>5</v>
      </c>
      <c r="F1" s="79" t="s">
        <v>6</v>
      </c>
      <c r="G1" s="79" t="s">
        <v>7</v>
      </c>
      <c r="H1" s="79" t="s">
        <v>8</v>
      </c>
      <c r="I1"/>
      <c r="J1"/>
      <c r="L1" s="1"/>
      <c r="M1" s="1"/>
    </row>
    <row r="2" spans="1:13" ht="32.25" customHeight="1" x14ac:dyDescent="0.25">
      <c r="A2" s="80">
        <v>1</v>
      </c>
      <c r="B2" s="81" t="s">
        <v>41</v>
      </c>
      <c r="C2" s="82" t="s">
        <v>29</v>
      </c>
      <c r="D2" s="77">
        <f>35+6</f>
        <v>41</v>
      </c>
      <c r="E2" s="78">
        <v>13461</v>
      </c>
      <c r="F2" s="78">
        <v>14807</v>
      </c>
      <c r="G2" s="76">
        <v>154801500</v>
      </c>
      <c r="H2" s="88">
        <v>160993560</v>
      </c>
      <c r="I2" s="9"/>
      <c r="J2" s="10"/>
      <c r="K2" s="11"/>
      <c r="L2" s="6"/>
      <c r="M2" s="1"/>
    </row>
    <row r="3" spans="1:13" ht="38.25" customHeight="1" x14ac:dyDescent="0.25">
      <c r="A3" s="80">
        <v>2</v>
      </c>
      <c r="B3" s="81" t="s">
        <v>42</v>
      </c>
      <c r="C3" s="82" t="s">
        <v>29</v>
      </c>
      <c r="D3" s="77">
        <f>35+6</f>
        <v>41</v>
      </c>
      <c r="E3" s="78">
        <v>13382</v>
      </c>
      <c r="F3" s="78">
        <v>14720</v>
      </c>
      <c r="G3" s="76">
        <v>153893000</v>
      </c>
      <c r="H3" s="88">
        <v>160048720</v>
      </c>
      <c r="I3" s="9"/>
      <c r="J3" s="10"/>
      <c r="K3" s="11"/>
      <c r="L3" s="6"/>
      <c r="M3" s="1"/>
    </row>
    <row r="4" spans="1:13" ht="16.5" x14ac:dyDescent="0.25">
      <c r="A4" s="83" t="s">
        <v>33</v>
      </c>
      <c r="B4" s="83"/>
      <c r="C4" s="83"/>
      <c r="D4" s="77">
        <f>SUM(D2:D3)</f>
        <v>82</v>
      </c>
      <c r="E4" s="84">
        <f>SUM(E2:E3)</f>
        <v>26843</v>
      </c>
      <c r="F4" s="84">
        <f>SUM(F2:F3)</f>
        <v>29527</v>
      </c>
      <c r="G4" s="85">
        <f>SUM(G2:G3)</f>
        <v>308694500</v>
      </c>
      <c r="H4" s="85">
        <f>SUM(H2:H3)</f>
        <v>321042280</v>
      </c>
      <c r="J4" s="86">
        <f>F4*2600</f>
        <v>76770200</v>
      </c>
      <c r="K4" s="1"/>
      <c r="L4" s="1"/>
      <c r="M4" s="1"/>
    </row>
    <row r="5" spans="1:13" x14ac:dyDescent="0.25">
      <c r="J5" s="87">
        <f>J4*82%</f>
        <v>62951563.999999993</v>
      </c>
      <c r="K5" s="1"/>
      <c r="L5" s="1"/>
      <c r="M5" s="1"/>
    </row>
    <row r="6" spans="1:13" x14ac:dyDescent="0.25">
      <c r="J6" s="2"/>
      <c r="K6" s="1"/>
      <c r="L6" s="1"/>
    </row>
    <row r="7" spans="1:13" x14ac:dyDescent="0.25">
      <c r="K7" s="1"/>
      <c r="L7" s="1"/>
    </row>
    <row r="8" spans="1:13" x14ac:dyDescent="0.25">
      <c r="K8" s="1"/>
      <c r="L8" s="1"/>
    </row>
    <row r="9" spans="1:13" x14ac:dyDescent="0.25">
      <c r="K9" s="1"/>
      <c r="L9" s="1"/>
    </row>
    <row r="10" spans="1:13" x14ac:dyDescent="0.25">
      <c r="K10" s="1"/>
      <c r="L10" s="1"/>
    </row>
    <row r="11" spans="1:13" x14ac:dyDescent="0.25">
      <c r="K11" s="1"/>
      <c r="L11" s="1"/>
    </row>
    <row r="12" spans="1:13" x14ac:dyDescent="0.25">
      <c r="K12" s="1"/>
      <c r="L12" s="1"/>
    </row>
    <row r="13" spans="1:13" x14ac:dyDescent="0.25">
      <c r="K13" s="1"/>
      <c r="L13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57"/>
  <sheetViews>
    <sheetView zoomScale="130" zoomScaleNormal="130" workbookViewId="0">
      <selection activeCell="S6" sqref="S6:V7"/>
    </sheetView>
  </sheetViews>
  <sheetFormatPr defaultRowHeight="15" x14ac:dyDescent="0.25"/>
  <sheetData>
    <row r="1" spans="2:24" ht="17.25" thickBot="1" x14ac:dyDescent="0.3">
      <c r="R1" s="38"/>
      <c r="S1" s="39"/>
      <c r="T1" s="39"/>
      <c r="U1" s="39"/>
      <c r="V1" s="39"/>
      <c r="W1" s="39"/>
    </row>
    <row r="2" spans="2:24" ht="17.25" thickBot="1" x14ac:dyDescent="0.3">
      <c r="Q2" s="3">
        <v>1</v>
      </c>
      <c r="R2" s="3" t="s">
        <v>21</v>
      </c>
      <c r="S2" s="3">
        <v>29.46</v>
      </c>
      <c r="T2" s="5">
        <f>S2*10.764</f>
        <v>317.10744</v>
      </c>
      <c r="U2" s="3">
        <v>6</v>
      </c>
    </row>
    <row r="3" spans="2:24" ht="17.25" thickBot="1" x14ac:dyDescent="0.3">
      <c r="Q3" s="4">
        <v>2</v>
      </c>
      <c r="R3" s="4" t="s">
        <v>21</v>
      </c>
      <c r="S3" s="4">
        <v>29.637</v>
      </c>
      <c r="T3" s="5">
        <f t="shared" ref="T3:T13" si="0">S3*10.764</f>
        <v>319.01266799999996</v>
      </c>
      <c r="U3" s="4">
        <v>17</v>
      </c>
    </row>
    <row r="4" spans="2:24" ht="17.25" thickBot="1" x14ac:dyDescent="0.3">
      <c r="Q4" s="3">
        <v>3</v>
      </c>
      <c r="R4" s="3" t="s">
        <v>21</v>
      </c>
      <c r="S4" s="3">
        <v>29.687999999999999</v>
      </c>
      <c r="T4" s="5">
        <f t="shared" si="0"/>
        <v>319.56163199999997</v>
      </c>
      <c r="U4" s="3">
        <v>12</v>
      </c>
    </row>
    <row r="5" spans="2:24" ht="17.25" thickBot="1" x14ac:dyDescent="0.3">
      <c r="Q5" s="4">
        <v>4</v>
      </c>
      <c r="R5" s="4" t="s">
        <v>21</v>
      </c>
      <c r="S5" s="4">
        <v>29.704000000000001</v>
      </c>
      <c r="T5" s="5">
        <f t="shared" si="0"/>
        <v>319.733856</v>
      </c>
      <c r="U5" s="4">
        <v>7</v>
      </c>
    </row>
    <row r="6" spans="2:24" ht="17.25" thickBot="1" x14ac:dyDescent="0.3">
      <c r="Q6" s="4">
        <v>6</v>
      </c>
      <c r="R6" s="4" t="s">
        <v>21</v>
      </c>
      <c r="S6" s="4">
        <v>21.183</v>
      </c>
      <c r="T6" s="5">
        <f t="shared" si="0"/>
        <v>228.01381199999997</v>
      </c>
      <c r="U6" s="4">
        <v>6</v>
      </c>
    </row>
    <row r="7" spans="2:24" ht="17.25" thickBot="1" x14ac:dyDescent="0.3">
      <c r="Q7" s="3">
        <v>7</v>
      </c>
      <c r="R7" s="3" t="s">
        <v>21</v>
      </c>
      <c r="S7" s="3">
        <v>21.257999999999999</v>
      </c>
      <c r="T7" s="5">
        <f t="shared" si="0"/>
        <v>228.82111199999997</v>
      </c>
      <c r="U7" s="3">
        <v>6</v>
      </c>
      <c r="X7" s="5"/>
    </row>
    <row r="8" spans="2:24" ht="17.25" thickBot="1" x14ac:dyDescent="0.3">
      <c r="Q8" s="4">
        <v>8</v>
      </c>
      <c r="R8" s="4" t="s">
        <v>21</v>
      </c>
      <c r="S8" s="4">
        <v>28.050999999999998</v>
      </c>
      <c r="T8" s="5">
        <f t="shared" si="0"/>
        <v>301.94096399999995</v>
      </c>
      <c r="U8" s="4">
        <v>2</v>
      </c>
      <c r="X8" s="5"/>
    </row>
    <row r="9" spans="2:24" ht="17.25" thickBot="1" x14ac:dyDescent="0.3">
      <c r="Q9" s="3">
        <v>9</v>
      </c>
      <c r="R9" s="3" t="s">
        <v>21</v>
      </c>
      <c r="S9" s="3">
        <v>28.093</v>
      </c>
      <c r="T9" s="5">
        <f t="shared" si="0"/>
        <v>302.39305199999995</v>
      </c>
      <c r="U9" s="3">
        <v>1</v>
      </c>
      <c r="X9" s="5"/>
    </row>
    <row r="10" spans="2:24" ht="17.25" thickBot="1" x14ac:dyDescent="0.3">
      <c r="Q10" s="4">
        <v>10</v>
      </c>
      <c r="R10" s="4" t="s">
        <v>21</v>
      </c>
      <c r="S10" s="4">
        <v>28.863</v>
      </c>
      <c r="T10" s="5">
        <f t="shared" si="0"/>
        <v>310.681332</v>
      </c>
      <c r="U10" s="4">
        <v>2</v>
      </c>
      <c r="V10" s="5"/>
      <c r="W10" s="38"/>
      <c r="X10" s="5"/>
    </row>
    <row r="11" spans="2:24" ht="17.25" thickBot="1" x14ac:dyDescent="0.3">
      <c r="Q11" s="4">
        <v>18</v>
      </c>
      <c r="R11" s="4" t="s">
        <v>21</v>
      </c>
      <c r="S11" s="4">
        <v>29.02</v>
      </c>
      <c r="T11" s="5">
        <f t="shared" si="0"/>
        <v>312.37127999999996</v>
      </c>
      <c r="U11" s="4">
        <v>6</v>
      </c>
    </row>
    <row r="12" spans="2:24" ht="17.25" thickBot="1" x14ac:dyDescent="0.3">
      <c r="Q12" s="3">
        <v>19</v>
      </c>
      <c r="R12" s="3" t="s">
        <v>21</v>
      </c>
      <c r="S12" s="3">
        <v>29.448</v>
      </c>
      <c r="T12" s="5">
        <f t="shared" si="0"/>
        <v>316.978272</v>
      </c>
      <c r="U12" s="3">
        <v>11</v>
      </c>
    </row>
    <row r="13" spans="2:24" ht="17.25" thickBot="1" x14ac:dyDescent="0.3">
      <c r="Q13" s="4">
        <v>20</v>
      </c>
      <c r="R13" s="4" t="s">
        <v>21</v>
      </c>
      <c r="S13" s="4">
        <v>29.454999999999998</v>
      </c>
      <c r="T13" s="5">
        <f t="shared" si="0"/>
        <v>317.05361999999997</v>
      </c>
      <c r="U13" s="4">
        <v>6</v>
      </c>
    </row>
    <row r="14" spans="2:24" ht="17.25" thickBot="1" x14ac:dyDescent="0.3">
      <c r="B14" s="37"/>
      <c r="Q14" s="3"/>
      <c r="R14" s="3"/>
      <c r="S14" s="3"/>
      <c r="T14" s="3"/>
      <c r="U14" s="48">
        <f>SUM(U2:U13)</f>
        <v>82</v>
      </c>
    </row>
    <row r="15" spans="2:24" ht="17.25" thickBot="1" x14ac:dyDescent="0.3">
      <c r="Q15" s="4"/>
      <c r="R15" s="4"/>
      <c r="S15" s="4"/>
      <c r="T15" s="4"/>
      <c r="U15" s="4"/>
    </row>
    <row r="16" spans="2:24" ht="17.25" thickBot="1" x14ac:dyDescent="0.3">
      <c r="Q16" s="3"/>
      <c r="R16" s="3"/>
      <c r="S16" s="3"/>
      <c r="T16" s="3"/>
      <c r="U16" s="3"/>
    </row>
    <row r="17" spans="2:22" ht="17.25" thickBot="1" x14ac:dyDescent="0.3">
      <c r="Q17" s="4"/>
      <c r="R17" s="4"/>
      <c r="S17" s="4"/>
      <c r="T17" s="4"/>
      <c r="U17" s="4"/>
    </row>
    <row r="18" spans="2:22" ht="17.25" thickBot="1" x14ac:dyDescent="0.3">
      <c r="R18" s="39"/>
      <c r="S18" s="39"/>
      <c r="T18" s="39"/>
      <c r="U18" s="39"/>
      <c r="V18" s="39"/>
    </row>
    <row r="19" spans="2:22" ht="17.25" thickBot="1" x14ac:dyDescent="0.3">
      <c r="R19" s="38"/>
      <c r="S19" s="38"/>
      <c r="T19" s="38"/>
      <c r="U19" s="5"/>
      <c r="V19" s="38"/>
    </row>
    <row r="20" spans="2:22" ht="17.25" thickBot="1" x14ac:dyDescent="0.3">
      <c r="B20" s="37"/>
      <c r="R20" s="38"/>
      <c r="S20" s="38"/>
      <c r="T20" s="38"/>
      <c r="U20" s="5"/>
      <c r="V20" s="38"/>
    </row>
    <row r="21" spans="2:22" ht="17.25" thickBot="1" x14ac:dyDescent="0.3">
      <c r="R21" s="38"/>
      <c r="S21" s="38"/>
      <c r="T21" s="38"/>
      <c r="U21" s="5"/>
      <c r="V21" s="38"/>
    </row>
    <row r="22" spans="2:22" ht="17.25" thickBot="1" x14ac:dyDescent="0.3">
      <c r="R22" s="38"/>
      <c r="S22" s="38"/>
      <c r="T22" s="38"/>
      <c r="U22" s="5"/>
      <c r="V22" s="38"/>
    </row>
    <row r="23" spans="2:22" ht="17.25" thickBot="1" x14ac:dyDescent="0.3">
      <c r="R23" s="38"/>
      <c r="S23" s="38"/>
      <c r="T23" s="38"/>
      <c r="U23" s="5"/>
      <c r="V23" s="38"/>
    </row>
    <row r="44" spans="2:2" x14ac:dyDescent="0.25">
      <c r="B44" s="37"/>
    </row>
    <row r="48" spans="2:2" ht="15.75" thickBot="1" x14ac:dyDescent="0.3"/>
    <row r="49" spans="18:18" ht="15.75" thickBot="1" x14ac:dyDescent="0.3">
      <c r="R49" s="40"/>
    </row>
    <row r="50" spans="18:18" ht="17.25" thickBot="1" x14ac:dyDescent="0.3">
      <c r="R50" s="39"/>
    </row>
    <row r="51" spans="18:18" ht="17.25" thickBot="1" x14ac:dyDescent="0.3">
      <c r="R51" s="41"/>
    </row>
    <row r="52" spans="18:18" ht="17.25" thickBot="1" x14ac:dyDescent="0.3">
      <c r="R52" s="41"/>
    </row>
    <row r="53" spans="18:18" ht="17.25" thickBot="1" x14ac:dyDescent="0.3">
      <c r="R53" s="41"/>
    </row>
    <row r="54" spans="18:18" ht="17.25" thickBot="1" x14ac:dyDescent="0.3">
      <c r="R54" s="41"/>
    </row>
    <row r="55" spans="18:18" ht="17.25" thickBot="1" x14ac:dyDescent="0.3">
      <c r="R55" s="41"/>
    </row>
    <row r="56" spans="18:18" ht="17.25" thickBot="1" x14ac:dyDescent="0.3">
      <c r="R56" s="41"/>
    </row>
    <row r="57" spans="18:18" ht="17.25" thickBot="1" x14ac:dyDescent="0.3">
      <c r="R57" s="4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"/>
  <sheetViews>
    <sheetView topLeftCell="A25" zoomScale="130" zoomScaleNormal="130" workbookViewId="0">
      <selection activeCell="G43" sqref="G43:G48"/>
    </sheetView>
  </sheetViews>
  <sheetFormatPr defaultRowHeight="15" x14ac:dyDescent="0.25"/>
  <cols>
    <col min="1" max="6" width="9.140625" style="9"/>
    <col min="7" max="7" width="11.5703125" style="9" customWidth="1"/>
    <col min="8" max="8" width="12.7109375" style="9" customWidth="1"/>
    <col min="9" max="10" width="9.140625" style="36"/>
    <col min="12" max="12" width="11.5703125" customWidth="1"/>
  </cols>
  <sheetData>
    <row r="1" spans="1:11" x14ac:dyDescent="0.25">
      <c r="A1" s="16"/>
    </row>
    <row r="2" spans="1:11" x14ac:dyDescent="0.25">
      <c r="A2" s="18" t="s">
        <v>18</v>
      </c>
    </row>
    <row r="3" spans="1:11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11" x14ac:dyDescent="0.25">
      <c r="A4" s="9" t="s">
        <v>27</v>
      </c>
      <c r="B4" s="9">
        <v>1</v>
      </c>
      <c r="C4" s="9" t="s">
        <v>25</v>
      </c>
      <c r="D4" s="9">
        <v>29.36</v>
      </c>
      <c r="E4" s="17">
        <f>D4*10.764</f>
        <v>316.03103999999996</v>
      </c>
      <c r="F4" s="9">
        <v>2.85</v>
      </c>
      <c r="G4" s="17">
        <f>F4*10.764</f>
        <v>30.677399999999999</v>
      </c>
      <c r="H4" s="17">
        <f>E4+G4</f>
        <v>346.70843999999994</v>
      </c>
      <c r="I4" s="36">
        <v>31</v>
      </c>
      <c r="J4" s="43" t="s">
        <v>25</v>
      </c>
      <c r="K4" s="19">
        <f>5*7</f>
        <v>35</v>
      </c>
    </row>
    <row r="5" spans="1:11" x14ac:dyDescent="0.25">
      <c r="B5" s="9">
        <v>2</v>
      </c>
      <c r="C5" s="9" t="s">
        <v>25</v>
      </c>
      <c r="D5" s="9">
        <v>29.31</v>
      </c>
      <c r="E5" s="17">
        <f t="shared" ref="E5:E8" si="0">D5*10.764</f>
        <v>315.49283999999994</v>
      </c>
      <c r="F5" s="9">
        <v>2.95</v>
      </c>
      <c r="G5" s="17">
        <f t="shared" ref="G5:G8" si="1">F5*10.764</f>
        <v>31.753799999999998</v>
      </c>
      <c r="H5" s="17">
        <f t="shared" ref="H5:H8" si="2">E5+G5</f>
        <v>347.24663999999996</v>
      </c>
      <c r="I5" s="36">
        <v>32</v>
      </c>
      <c r="J5" s="43" t="s">
        <v>26</v>
      </c>
      <c r="K5" s="19">
        <f>1*6</f>
        <v>6</v>
      </c>
    </row>
    <row r="6" spans="1:11" x14ac:dyDescent="0.25">
      <c r="B6" s="9">
        <v>3</v>
      </c>
      <c r="C6" s="9" t="s">
        <v>25</v>
      </c>
      <c r="D6" s="9">
        <v>29.02</v>
      </c>
      <c r="E6" s="17">
        <f t="shared" si="0"/>
        <v>312.37127999999996</v>
      </c>
      <c r="F6" s="9">
        <v>2.75</v>
      </c>
      <c r="G6" s="17">
        <f t="shared" si="1"/>
        <v>29.600999999999999</v>
      </c>
      <c r="H6" s="17">
        <f t="shared" si="2"/>
        <v>341.97227999999996</v>
      </c>
      <c r="I6" s="36">
        <v>30</v>
      </c>
      <c r="J6" s="44"/>
      <c r="K6" s="32">
        <f>SUM(K4:K5)</f>
        <v>41</v>
      </c>
    </row>
    <row r="7" spans="1:11" x14ac:dyDescent="0.25">
      <c r="A7" s="16"/>
      <c r="B7" s="9">
        <v>4</v>
      </c>
      <c r="C7" s="9" t="s">
        <v>25</v>
      </c>
      <c r="D7" s="9">
        <v>29.21</v>
      </c>
      <c r="E7" s="17">
        <f t="shared" si="0"/>
        <v>314.41643999999997</v>
      </c>
      <c r="F7" s="9">
        <v>3.19</v>
      </c>
      <c r="G7" s="17">
        <f t="shared" si="1"/>
        <v>34.337159999999997</v>
      </c>
      <c r="H7" s="17">
        <f t="shared" si="2"/>
        <v>348.75359999999995</v>
      </c>
      <c r="I7" s="36">
        <v>34</v>
      </c>
    </row>
    <row r="8" spans="1:11" x14ac:dyDescent="0.25">
      <c r="B8" s="9">
        <v>5</v>
      </c>
      <c r="C8" s="9" t="s">
        <v>25</v>
      </c>
      <c r="D8" s="9">
        <v>29.21</v>
      </c>
      <c r="E8" s="17">
        <f t="shared" si="0"/>
        <v>314.41643999999997</v>
      </c>
      <c r="F8" s="9">
        <v>3.08</v>
      </c>
      <c r="G8" s="17">
        <f t="shared" si="1"/>
        <v>33.153120000000001</v>
      </c>
      <c r="H8" s="17">
        <f t="shared" si="2"/>
        <v>347.56955999999997</v>
      </c>
      <c r="I8" s="36">
        <v>33</v>
      </c>
    </row>
    <row r="10" spans="1:11" x14ac:dyDescent="0.25">
      <c r="A10" s="49" t="s">
        <v>23</v>
      </c>
      <c r="B10" s="49"/>
      <c r="C10" s="49"/>
      <c r="D10" s="49"/>
      <c r="E10" s="49"/>
      <c r="F10" s="49"/>
      <c r="G10" s="49"/>
      <c r="H10" s="49"/>
      <c r="K10" s="17"/>
    </row>
    <row r="11" spans="1:11" ht="17.25" customHeight="1" x14ac:dyDescent="0.25">
      <c r="A11" s="9" t="s">
        <v>28</v>
      </c>
      <c r="B11" s="9">
        <v>1</v>
      </c>
      <c r="C11" s="9" t="s">
        <v>25</v>
      </c>
      <c r="D11" s="9">
        <v>29.36</v>
      </c>
      <c r="E11" s="17">
        <f>D11*10.764</f>
        <v>316.03103999999996</v>
      </c>
      <c r="F11" s="9">
        <v>2.85</v>
      </c>
      <c r="G11" s="17">
        <f>F11*10.764</f>
        <v>30.677399999999999</v>
      </c>
      <c r="H11" s="17">
        <f>E11+G11</f>
        <v>346.70843999999994</v>
      </c>
      <c r="I11" s="36">
        <v>31</v>
      </c>
      <c r="K11" s="17"/>
    </row>
    <row r="12" spans="1:11" x14ac:dyDescent="0.25">
      <c r="B12" s="9">
        <v>2</v>
      </c>
      <c r="C12" s="9" t="s">
        <v>25</v>
      </c>
      <c r="D12" s="9">
        <v>29.31</v>
      </c>
      <c r="E12" s="17">
        <f t="shared" ref="E12:E16" si="3">D12*10.764</f>
        <v>315.49283999999994</v>
      </c>
      <c r="F12" s="9">
        <v>2.95</v>
      </c>
      <c r="G12" s="17">
        <f t="shared" ref="G12:G16" si="4">F12*10.764</f>
        <v>31.753799999999998</v>
      </c>
      <c r="H12" s="17">
        <f t="shared" ref="H12:H16" si="5">E12+G12</f>
        <v>347.24663999999996</v>
      </c>
      <c r="I12" s="36">
        <v>32</v>
      </c>
      <c r="K12" s="17"/>
    </row>
    <row r="13" spans="1:11" x14ac:dyDescent="0.25">
      <c r="B13" s="9">
        <v>3</v>
      </c>
      <c r="C13" s="9" t="s">
        <v>25</v>
      </c>
      <c r="D13" s="9">
        <v>29.02</v>
      </c>
      <c r="E13" s="17">
        <f t="shared" si="3"/>
        <v>312.37127999999996</v>
      </c>
      <c r="F13" s="9">
        <v>2.75</v>
      </c>
      <c r="G13" s="17">
        <f t="shared" si="4"/>
        <v>29.600999999999999</v>
      </c>
      <c r="H13" s="17">
        <f t="shared" si="5"/>
        <v>341.97227999999996</v>
      </c>
      <c r="I13" s="36">
        <v>30</v>
      </c>
      <c r="K13" s="17"/>
    </row>
    <row r="14" spans="1:11" x14ac:dyDescent="0.25">
      <c r="A14" s="16"/>
      <c r="B14" s="9">
        <v>4</v>
      </c>
      <c r="C14" s="9" t="s">
        <v>25</v>
      </c>
      <c r="D14" s="9">
        <v>29.21</v>
      </c>
      <c r="E14" s="17">
        <f t="shared" si="3"/>
        <v>314.41643999999997</v>
      </c>
      <c r="F14" s="9">
        <v>3.19</v>
      </c>
      <c r="G14" s="17">
        <f t="shared" si="4"/>
        <v>34.337159999999997</v>
      </c>
      <c r="H14" s="17">
        <f t="shared" si="5"/>
        <v>348.75359999999995</v>
      </c>
      <c r="I14" s="36">
        <v>34</v>
      </c>
      <c r="K14" s="17"/>
    </row>
    <row r="15" spans="1:11" x14ac:dyDescent="0.25">
      <c r="A15" s="16"/>
      <c r="B15" s="9">
        <v>5</v>
      </c>
      <c r="C15" s="9" t="s">
        <v>25</v>
      </c>
      <c r="D15" s="9">
        <v>29.21</v>
      </c>
      <c r="E15" s="17">
        <f t="shared" si="3"/>
        <v>314.41643999999997</v>
      </c>
      <c r="F15" s="9">
        <v>3.08</v>
      </c>
      <c r="G15" s="17">
        <f t="shared" si="4"/>
        <v>33.153120000000001</v>
      </c>
      <c r="H15" s="17">
        <f t="shared" si="5"/>
        <v>347.56955999999997</v>
      </c>
      <c r="I15" s="36">
        <v>33</v>
      </c>
    </row>
    <row r="16" spans="1:11" x14ac:dyDescent="0.25">
      <c r="B16" s="9">
        <v>6</v>
      </c>
      <c r="C16" s="9" t="s">
        <v>19</v>
      </c>
      <c r="D16" s="9">
        <v>21.18</v>
      </c>
      <c r="E16" s="17">
        <f t="shared" si="3"/>
        <v>227.98151999999999</v>
      </c>
      <c r="F16" s="9">
        <v>0</v>
      </c>
      <c r="G16" s="17">
        <f t="shared" si="4"/>
        <v>0</v>
      </c>
      <c r="H16" s="17">
        <f t="shared" si="5"/>
        <v>227.98151999999999</v>
      </c>
      <c r="I16" s="36">
        <v>0</v>
      </c>
    </row>
    <row r="17" spans="1:13" x14ac:dyDescent="0.25">
      <c r="A17" s="49" t="s">
        <v>24</v>
      </c>
      <c r="B17" s="49"/>
      <c r="C17" s="49"/>
      <c r="D17" s="49"/>
      <c r="E17" s="49"/>
      <c r="F17" s="49"/>
      <c r="G17" s="49"/>
      <c r="H17" s="49"/>
    </row>
    <row r="18" spans="1:13" x14ac:dyDescent="0.25">
      <c r="A18" s="9" t="s">
        <v>28</v>
      </c>
      <c r="B18" s="9">
        <v>1</v>
      </c>
      <c r="C18" s="9" t="s">
        <v>25</v>
      </c>
      <c r="D18" s="9">
        <v>28.44</v>
      </c>
      <c r="E18" s="17">
        <f>D18*10.764</f>
        <v>306.12815999999998</v>
      </c>
      <c r="F18" s="9">
        <v>2.85</v>
      </c>
      <c r="G18" s="17">
        <f>F18*10.764</f>
        <v>30.677399999999999</v>
      </c>
      <c r="H18" s="17">
        <f>E18+G18</f>
        <v>336.80555999999996</v>
      </c>
      <c r="I18" s="36">
        <v>31</v>
      </c>
    </row>
    <row r="19" spans="1:13" x14ac:dyDescent="0.25">
      <c r="B19" s="9">
        <v>2</v>
      </c>
      <c r="C19" s="9" t="s">
        <v>25</v>
      </c>
      <c r="D19" s="9">
        <v>29.31</v>
      </c>
      <c r="E19" s="17">
        <f t="shared" ref="E19:E23" si="6">D19*10.764</f>
        <v>315.49283999999994</v>
      </c>
      <c r="F19" s="9">
        <v>2.95</v>
      </c>
      <c r="G19" s="17">
        <f t="shared" ref="G19:G23" si="7">F19*10.764</f>
        <v>31.753799999999998</v>
      </c>
      <c r="H19" s="17">
        <f t="shared" ref="H19:H23" si="8">E19+G19</f>
        <v>347.24663999999996</v>
      </c>
      <c r="I19" s="36">
        <v>32</v>
      </c>
    </row>
    <row r="20" spans="1:13" x14ac:dyDescent="0.25">
      <c r="B20" s="9">
        <v>3</v>
      </c>
      <c r="C20" s="9" t="s">
        <v>25</v>
      </c>
      <c r="D20" s="9">
        <v>27.66</v>
      </c>
      <c r="E20" s="17">
        <f t="shared" si="6"/>
        <v>297.73223999999999</v>
      </c>
      <c r="F20" s="9">
        <v>2.75</v>
      </c>
      <c r="G20" s="17">
        <f t="shared" si="7"/>
        <v>29.600999999999999</v>
      </c>
      <c r="H20" s="17">
        <f t="shared" si="8"/>
        <v>327.33323999999999</v>
      </c>
      <c r="I20" s="36">
        <v>30</v>
      </c>
    </row>
    <row r="21" spans="1:13" x14ac:dyDescent="0.25">
      <c r="A21" s="16"/>
      <c r="B21" s="9">
        <v>4</v>
      </c>
      <c r="C21" s="9" t="s">
        <v>25</v>
      </c>
      <c r="D21" s="9">
        <v>29.21</v>
      </c>
      <c r="E21" s="17">
        <f t="shared" si="6"/>
        <v>314.41643999999997</v>
      </c>
      <c r="F21" s="9">
        <v>3.19</v>
      </c>
      <c r="G21" s="17">
        <f t="shared" si="7"/>
        <v>34.337159999999997</v>
      </c>
      <c r="H21" s="17">
        <f t="shared" si="8"/>
        <v>348.75359999999995</v>
      </c>
      <c r="I21" s="36">
        <v>34</v>
      </c>
    </row>
    <row r="22" spans="1:13" x14ac:dyDescent="0.25">
      <c r="B22" s="9">
        <v>5</v>
      </c>
      <c r="C22" s="9" t="s">
        <v>25</v>
      </c>
      <c r="D22" s="9">
        <v>29.21</v>
      </c>
      <c r="E22" s="17">
        <f t="shared" si="6"/>
        <v>314.41643999999997</v>
      </c>
      <c r="F22" s="9">
        <v>3.08</v>
      </c>
      <c r="G22" s="17">
        <f t="shared" si="7"/>
        <v>33.153120000000001</v>
      </c>
      <c r="H22" s="17">
        <f t="shared" si="8"/>
        <v>347.56955999999997</v>
      </c>
      <c r="I22" s="36">
        <v>33</v>
      </c>
    </row>
    <row r="23" spans="1:13" x14ac:dyDescent="0.25">
      <c r="B23" s="9">
        <v>6</v>
      </c>
      <c r="C23" s="9" t="s">
        <v>19</v>
      </c>
      <c r="D23" s="9">
        <v>21.18</v>
      </c>
      <c r="E23" s="17">
        <f t="shared" si="6"/>
        <v>227.98151999999999</v>
      </c>
      <c r="F23" s="9">
        <v>0</v>
      </c>
      <c r="G23" s="17">
        <f t="shared" si="7"/>
        <v>0</v>
      </c>
      <c r="H23" s="17">
        <f t="shared" si="8"/>
        <v>227.98151999999999</v>
      </c>
      <c r="I23" s="36">
        <v>0</v>
      </c>
    </row>
    <row r="27" spans="1:13" x14ac:dyDescent="0.25">
      <c r="A27" s="18" t="s">
        <v>20</v>
      </c>
    </row>
    <row r="28" spans="1:13" x14ac:dyDescent="0.25">
      <c r="A28" s="49" t="s">
        <v>22</v>
      </c>
      <c r="B28" s="49"/>
      <c r="C28" s="49"/>
      <c r="D28" s="49"/>
      <c r="E28" s="49"/>
      <c r="F28" s="49"/>
      <c r="G28" s="49"/>
      <c r="H28" s="49"/>
    </row>
    <row r="29" spans="1:13" x14ac:dyDescent="0.25">
      <c r="A29" s="9" t="s">
        <v>27</v>
      </c>
      <c r="B29" s="9">
        <v>1</v>
      </c>
      <c r="C29" s="9" t="s">
        <v>25</v>
      </c>
      <c r="D29" s="9">
        <v>29.26</v>
      </c>
      <c r="E29" s="17">
        <f>D29*10.764</f>
        <v>314.95463999999998</v>
      </c>
      <c r="F29" s="9">
        <v>2.85</v>
      </c>
      <c r="G29" s="17">
        <f>F29*10.764</f>
        <v>30.677399999999999</v>
      </c>
      <c r="H29" s="17">
        <f>E29+G29</f>
        <v>345.63203999999996</v>
      </c>
      <c r="I29" s="36">
        <v>316</v>
      </c>
      <c r="J29" s="36">
        <v>31</v>
      </c>
    </row>
    <row r="30" spans="1:13" x14ac:dyDescent="0.25">
      <c r="B30" s="9">
        <v>2</v>
      </c>
      <c r="C30" s="9" t="s">
        <v>25</v>
      </c>
      <c r="D30" s="9">
        <v>29.02</v>
      </c>
      <c r="E30" s="17">
        <f t="shared" ref="E30:E33" si="9">D30*10.764</f>
        <v>312.37127999999996</v>
      </c>
      <c r="F30" s="9">
        <v>2.8</v>
      </c>
      <c r="G30" s="17">
        <f t="shared" ref="G30:G33" si="10">F30*10.764</f>
        <v>30.139199999999995</v>
      </c>
      <c r="H30" s="17">
        <f t="shared" ref="H30:H33" si="11">E30+G30</f>
        <v>342.51047999999997</v>
      </c>
      <c r="I30" s="36">
        <v>312</v>
      </c>
      <c r="J30" s="36">
        <v>30</v>
      </c>
      <c r="L30" s="19" t="s">
        <v>25</v>
      </c>
      <c r="M30" s="19">
        <f>5*7</f>
        <v>35</v>
      </c>
    </row>
    <row r="31" spans="1:13" x14ac:dyDescent="0.25">
      <c r="B31" s="9">
        <v>3</v>
      </c>
      <c r="C31" s="9" t="s">
        <v>25</v>
      </c>
      <c r="D31" s="9">
        <v>29.02</v>
      </c>
      <c r="E31" s="17">
        <f t="shared" si="9"/>
        <v>312.37127999999996</v>
      </c>
      <c r="F31" s="9">
        <v>2.8</v>
      </c>
      <c r="G31" s="17">
        <f t="shared" si="10"/>
        <v>30.139199999999995</v>
      </c>
      <c r="H31" s="17">
        <f t="shared" si="11"/>
        <v>342.51047999999997</v>
      </c>
      <c r="I31" s="36">
        <v>312</v>
      </c>
      <c r="J31" s="36">
        <v>30</v>
      </c>
      <c r="L31" s="19" t="s">
        <v>26</v>
      </c>
      <c r="M31" s="19">
        <f>1*6</f>
        <v>6</v>
      </c>
    </row>
    <row r="32" spans="1:13" x14ac:dyDescent="0.25">
      <c r="A32" s="16"/>
      <c r="B32" s="9">
        <v>4</v>
      </c>
      <c r="C32" s="9" t="s">
        <v>25</v>
      </c>
      <c r="D32" s="9">
        <v>29.03</v>
      </c>
      <c r="E32" s="17">
        <f t="shared" si="9"/>
        <v>312.47892000000002</v>
      </c>
      <c r="F32" s="9">
        <v>3.08</v>
      </c>
      <c r="G32" s="17">
        <f t="shared" si="10"/>
        <v>33.153120000000001</v>
      </c>
      <c r="H32" s="17">
        <f t="shared" si="11"/>
        <v>345.63204000000002</v>
      </c>
      <c r="I32" s="36">
        <v>312</v>
      </c>
      <c r="J32" s="36">
        <v>33</v>
      </c>
      <c r="L32" s="32"/>
      <c r="M32" s="32">
        <f>SUM(M30:M31)</f>
        <v>41</v>
      </c>
    </row>
    <row r="33" spans="1:10" x14ac:dyDescent="0.25">
      <c r="B33" s="9">
        <v>5</v>
      </c>
      <c r="C33" s="9" t="s">
        <v>25</v>
      </c>
      <c r="D33" s="9">
        <v>29.21</v>
      </c>
      <c r="E33" s="17">
        <f t="shared" si="9"/>
        <v>314.41643999999997</v>
      </c>
      <c r="F33" s="9">
        <v>3.18</v>
      </c>
      <c r="G33" s="17">
        <f t="shared" si="10"/>
        <v>34.229520000000001</v>
      </c>
      <c r="H33" s="17">
        <f t="shared" si="11"/>
        <v>348.64595999999995</v>
      </c>
      <c r="I33" s="36">
        <v>314</v>
      </c>
      <c r="J33" s="36">
        <v>34</v>
      </c>
    </row>
    <row r="35" spans="1:10" x14ac:dyDescent="0.25">
      <c r="A35" s="49" t="s">
        <v>23</v>
      </c>
      <c r="B35" s="49"/>
      <c r="C35" s="49"/>
      <c r="D35" s="49"/>
      <c r="E35" s="49"/>
      <c r="F35" s="49"/>
      <c r="G35" s="49"/>
      <c r="H35" s="49"/>
    </row>
    <row r="36" spans="1:10" x14ac:dyDescent="0.25">
      <c r="A36" s="9" t="s">
        <v>28</v>
      </c>
      <c r="B36" s="9">
        <v>1</v>
      </c>
      <c r="C36" s="9" t="s">
        <v>25</v>
      </c>
      <c r="D36" s="9">
        <v>29.26</v>
      </c>
      <c r="E36" s="17">
        <f>D36*10.764</f>
        <v>314.95463999999998</v>
      </c>
      <c r="F36" s="9">
        <v>2.85</v>
      </c>
      <c r="G36" s="17">
        <f>F36*10.764</f>
        <v>30.677399999999999</v>
      </c>
      <c r="H36" s="17">
        <f>E36+G36</f>
        <v>345.63203999999996</v>
      </c>
      <c r="I36" s="36">
        <v>316</v>
      </c>
      <c r="J36" s="36">
        <v>31</v>
      </c>
    </row>
    <row r="37" spans="1:10" x14ac:dyDescent="0.25">
      <c r="B37" s="9">
        <v>2</v>
      </c>
      <c r="C37" s="9" t="s">
        <v>25</v>
      </c>
      <c r="D37" s="9">
        <v>29.02</v>
      </c>
      <c r="E37" s="17">
        <f t="shared" ref="E37:E41" si="12">D37*10.764</f>
        <v>312.37127999999996</v>
      </c>
      <c r="F37" s="9">
        <v>2.8</v>
      </c>
      <c r="G37" s="17">
        <f t="shared" ref="G37:G41" si="13">F37*10.764</f>
        <v>30.139199999999995</v>
      </c>
      <c r="H37" s="17">
        <f t="shared" ref="H37:H41" si="14">E37+G37</f>
        <v>342.51047999999997</v>
      </c>
      <c r="I37" s="36">
        <v>315</v>
      </c>
      <c r="J37" s="36">
        <v>30</v>
      </c>
    </row>
    <row r="38" spans="1:10" x14ac:dyDescent="0.25">
      <c r="B38" s="9">
        <v>3</v>
      </c>
      <c r="C38" s="9" t="s">
        <v>25</v>
      </c>
      <c r="D38" s="9">
        <v>29.02</v>
      </c>
      <c r="E38" s="17">
        <f t="shared" si="12"/>
        <v>312.37127999999996</v>
      </c>
      <c r="F38" s="9">
        <v>2.8</v>
      </c>
      <c r="G38" s="17">
        <f t="shared" si="13"/>
        <v>30.139199999999995</v>
      </c>
      <c r="H38" s="17">
        <f t="shared" si="14"/>
        <v>342.51047999999997</v>
      </c>
      <c r="I38" s="36">
        <v>312</v>
      </c>
      <c r="J38" s="36">
        <v>30</v>
      </c>
    </row>
    <row r="39" spans="1:10" x14ac:dyDescent="0.25">
      <c r="A39" s="16"/>
      <c r="B39" s="9">
        <v>4</v>
      </c>
      <c r="C39" s="9" t="s">
        <v>25</v>
      </c>
      <c r="D39" s="9">
        <v>29.03</v>
      </c>
      <c r="E39" s="17">
        <f t="shared" si="12"/>
        <v>312.47892000000002</v>
      </c>
      <c r="F39" s="9">
        <v>3.08</v>
      </c>
      <c r="G39" s="17">
        <f t="shared" si="13"/>
        <v>33.153120000000001</v>
      </c>
      <c r="H39" s="17">
        <f t="shared" si="14"/>
        <v>345.63204000000002</v>
      </c>
      <c r="I39" s="36">
        <v>314</v>
      </c>
      <c r="J39" s="36">
        <v>33</v>
      </c>
    </row>
    <row r="40" spans="1:10" x14ac:dyDescent="0.25">
      <c r="A40" s="16"/>
      <c r="B40" s="9">
        <v>5</v>
      </c>
      <c r="C40" s="9" t="s">
        <v>25</v>
      </c>
      <c r="D40" s="9">
        <v>29.21</v>
      </c>
      <c r="E40" s="17">
        <f t="shared" si="12"/>
        <v>314.41643999999997</v>
      </c>
      <c r="F40" s="9">
        <v>3.18</v>
      </c>
      <c r="G40" s="17">
        <f t="shared" si="13"/>
        <v>34.229520000000001</v>
      </c>
      <c r="H40" s="17">
        <f t="shared" si="14"/>
        <v>348.64595999999995</v>
      </c>
      <c r="I40" s="36">
        <v>314</v>
      </c>
      <c r="J40" s="36">
        <v>34</v>
      </c>
    </row>
    <row r="41" spans="1:10" x14ac:dyDescent="0.25">
      <c r="B41" s="9">
        <v>6</v>
      </c>
      <c r="C41" s="9" t="s">
        <v>19</v>
      </c>
      <c r="D41" s="9">
        <v>21.26</v>
      </c>
      <c r="E41" s="17">
        <f t="shared" si="12"/>
        <v>228.84263999999999</v>
      </c>
      <c r="F41" s="9">
        <v>0</v>
      </c>
      <c r="G41" s="17">
        <f t="shared" si="13"/>
        <v>0</v>
      </c>
      <c r="H41" s="17">
        <f t="shared" si="14"/>
        <v>228.84263999999999</v>
      </c>
      <c r="I41" s="36">
        <v>228</v>
      </c>
      <c r="J41" s="36">
        <v>0</v>
      </c>
    </row>
    <row r="42" spans="1:10" x14ac:dyDescent="0.25">
      <c r="A42" s="49" t="s">
        <v>24</v>
      </c>
      <c r="B42" s="49"/>
      <c r="C42" s="49"/>
      <c r="D42" s="49"/>
      <c r="E42" s="49"/>
      <c r="F42" s="49"/>
      <c r="G42" s="49"/>
      <c r="H42" s="49"/>
    </row>
    <row r="43" spans="1:10" ht="21.75" customHeight="1" x14ac:dyDescent="0.25">
      <c r="A43" s="9" t="s">
        <v>28</v>
      </c>
      <c r="B43" s="9">
        <v>1</v>
      </c>
      <c r="C43" s="9" t="s">
        <v>25</v>
      </c>
      <c r="D43" s="9">
        <v>28.44</v>
      </c>
      <c r="E43" s="17">
        <f>D43*10.764</f>
        <v>306.12815999999998</v>
      </c>
      <c r="F43" s="9">
        <v>2.85</v>
      </c>
      <c r="G43" s="17">
        <f>F43*10.764</f>
        <v>30.677399999999999</v>
      </c>
      <c r="H43" s="17">
        <f>E43+G43</f>
        <v>336.80555999999996</v>
      </c>
      <c r="I43" s="36">
        <v>306</v>
      </c>
      <c r="J43" s="36">
        <v>31</v>
      </c>
    </row>
    <row r="44" spans="1:10" x14ac:dyDescent="0.25">
      <c r="B44" s="9">
        <v>2</v>
      </c>
      <c r="C44" s="9" t="s">
        <v>25</v>
      </c>
      <c r="D44" s="9">
        <v>27.62</v>
      </c>
      <c r="E44" s="17">
        <f t="shared" ref="E44:E48" si="15">D44*10.764</f>
        <v>297.30167999999998</v>
      </c>
      <c r="F44" s="9">
        <v>2.8</v>
      </c>
      <c r="G44" s="17">
        <f t="shared" ref="G44:G48" si="16">F44*10.764</f>
        <v>30.139199999999995</v>
      </c>
      <c r="H44" s="17">
        <f t="shared" ref="H44:H48" si="17">E44+G44</f>
        <v>327.44087999999999</v>
      </c>
      <c r="I44" s="36">
        <v>315</v>
      </c>
      <c r="J44" s="36">
        <v>30</v>
      </c>
    </row>
    <row r="45" spans="1:10" x14ac:dyDescent="0.25">
      <c r="B45" s="9">
        <v>3</v>
      </c>
      <c r="C45" s="9" t="s">
        <v>25</v>
      </c>
      <c r="D45" s="9">
        <v>27.62</v>
      </c>
      <c r="E45" s="17">
        <f t="shared" si="15"/>
        <v>297.30167999999998</v>
      </c>
      <c r="F45" s="9">
        <v>2.8</v>
      </c>
      <c r="G45" s="17">
        <f t="shared" si="16"/>
        <v>30.139199999999995</v>
      </c>
      <c r="H45" s="17">
        <f t="shared" si="17"/>
        <v>327.44087999999999</v>
      </c>
      <c r="I45" s="36">
        <v>298</v>
      </c>
      <c r="J45" s="36">
        <v>30</v>
      </c>
    </row>
    <row r="46" spans="1:10" x14ac:dyDescent="0.25">
      <c r="A46" s="16"/>
      <c r="B46" s="9">
        <v>4</v>
      </c>
      <c r="C46" s="9" t="s">
        <v>25</v>
      </c>
      <c r="D46" s="9">
        <v>27.72</v>
      </c>
      <c r="E46" s="17">
        <f t="shared" si="15"/>
        <v>298.37807999999995</v>
      </c>
      <c r="F46" s="9">
        <v>3.08</v>
      </c>
      <c r="G46" s="17">
        <f t="shared" si="16"/>
        <v>33.153120000000001</v>
      </c>
      <c r="H46" s="17">
        <f t="shared" si="17"/>
        <v>331.53119999999996</v>
      </c>
      <c r="I46" s="36">
        <v>314</v>
      </c>
      <c r="J46" s="36">
        <v>33</v>
      </c>
    </row>
    <row r="47" spans="1:10" x14ac:dyDescent="0.25">
      <c r="B47" s="9">
        <v>5</v>
      </c>
      <c r="C47" s="9" t="s">
        <v>25</v>
      </c>
      <c r="D47" s="9">
        <v>29.21</v>
      </c>
      <c r="E47" s="17">
        <f t="shared" si="15"/>
        <v>314.41643999999997</v>
      </c>
      <c r="F47" s="9">
        <v>3.18</v>
      </c>
      <c r="G47" s="17">
        <f t="shared" si="16"/>
        <v>34.229520000000001</v>
      </c>
      <c r="H47" s="17">
        <f t="shared" si="17"/>
        <v>348.64595999999995</v>
      </c>
      <c r="I47" s="36">
        <v>314</v>
      </c>
      <c r="J47" s="36">
        <v>34</v>
      </c>
    </row>
    <row r="48" spans="1:10" x14ac:dyDescent="0.25">
      <c r="B48" s="9">
        <v>6</v>
      </c>
      <c r="C48" s="9" t="s">
        <v>19</v>
      </c>
      <c r="D48" s="9">
        <v>21.26</v>
      </c>
      <c r="E48" s="17">
        <f t="shared" si="15"/>
        <v>228.84263999999999</v>
      </c>
      <c r="F48" s="9">
        <v>0</v>
      </c>
      <c r="G48" s="17">
        <f t="shared" si="16"/>
        <v>0</v>
      </c>
      <c r="H48" s="17">
        <f t="shared" si="17"/>
        <v>228.84263999999999</v>
      </c>
      <c r="I48" s="36">
        <v>228</v>
      </c>
      <c r="J48" s="36">
        <v>0</v>
      </c>
    </row>
    <row r="55" ht="24.75" customHeight="1" x14ac:dyDescent="0.25"/>
    <row r="67" ht="23.25" customHeight="1" x14ac:dyDescent="0.25"/>
  </sheetData>
  <mergeCells count="6">
    <mergeCell ref="A35:H35"/>
    <mergeCell ref="A42:H42"/>
    <mergeCell ref="A3:H3"/>
    <mergeCell ref="A10:H10"/>
    <mergeCell ref="A17:H17"/>
    <mergeCell ref="A28:H28"/>
  </mergeCells>
  <phoneticPr fontId="1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Q41"/>
  <sheetViews>
    <sheetView zoomScale="115" zoomScaleNormal="115" workbookViewId="0">
      <selection activeCell="I7" sqref="I7"/>
    </sheetView>
  </sheetViews>
  <sheetFormatPr defaultRowHeight="15" x14ac:dyDescent="0.25"/>
  <cols>
    <col min="3" max="3" width="14.28515625" bestFit="1" customWidth="1"/>
    <col min="4" max="7" width="14.28515625" customWidth="1"/>
    <col min="8" max="8" width="14.28515625" bestFit="1" customWidth="1"/>
    <col min="9" max="9" width="16.5703125" customWidth="1"/>
    <col min="11" max="11" width="13.28515625" customWidth="1"/>
    <col min="12" max="12" width="14.28515625" bestFit="1" customWidth="1"/>
    <col min="13" max="13" width="14.85546875" customWidth="1"/>
    <col min="14" max="14" width="10" bestFit="1" customWidth="1"/>
  </cols>
  <sheetData>
    <row r="1" spans="1:17" x14ac:dyDescent="0.25">
      <c r="O1" s="1"/>
      <c r="P1" s="1"/>
      <c r="Q1" s="1"/>
    </row>
    <row r="2" spans="1:17" x14ac:dyDescent="0.25">
      <c r="B2" s="8" t="s">
        <v>34</v>
      </c>
      <c r="O2" s="1"/>
      <c r="P2" s="1"/>
      <c r="Q2" s="1"/>
    </row>
    <row r="3" spans="1:17" x14ac:dyDescent="0.25">
      <c r="C3" s="5"/>
      <c r="H3" s="21"/>
      <c r="L3" s="21"/>
      <c r="O3" s="1"/>
      <c r="P3" s="1"/>
      <c r="Q3" s="1"/>
    </row>
    <row r="4" spans="1:17" x14ac:dyDescent="0.25">
      <c r="A4" t="s">
        <v>12</v>
      </c>
      <c r="B4" s="24" t="s">
        <v>13</v>
      </c>
      <c r="C4" s="24" t="s">
        <v>15</v>
      </c>
      <c r="D4" s="24" t="s">
        <v>16</v>
      </c>
      <c r="E4" s="24"/>
      <c r="F4" s="24"/>
      <c r="G4" s="24"/>
      <c r="H4" s="25" t="s">
        <v>14</v>
      </c>
      <c r="I4" s="26" t="s">
        <v>7</v>
      </c>
      <c r="J4" s="24"/>
      <c r="K4" s="24"/>
      <c r="L4" s="25"/>
      <c r="N4" s="22"/>
      <c r="O4" s="1"/>
      <c r="P4" s="1"/>
      <c r="Q4" s="1"/>
    </row>
    <row r="5" spans="1:17" x14ac:dyDescent="0.25">
      <c r="A5" s="9">
        <v>1</v>
      </c>
      <c r="B5" s="27">
        <v>103</v>
      </c>
      <c r="C5" s="27">
        <v>26.556000000000001</v>
      </c>
      <c r="D5" s="28">
        <f>C5*10.764</f>
        <v>285.84878399999997</v>
      </c>
      <c r="E5" s="28">
        <f>3.91+2.252</f>
        <v>6.1619999999999999</v>
      </c>
      <c r="F5" s="28">
        <f>E5*10.764</f>
        <v>66.327767999999992</v>
      </c>
      <c r="G5" s="28">
        <f>D5+F5</f>
        <v>352.17655199999996</v>
      </c>
      <c r="H5" s="29">
        <f>I5/G5</f>
        <v>6814.7637495184526</v>
      </c>
      <c r="I5" s="73">
        <v>2400000</v>
      </c>
      <c r="J5" s="24">
        <v>24000</v>
      </c>
      <c r="K5" s="24">
        <v>168000</v>
      </c>
      <c r="L5" s="30">
        <f>I5+J5+K5</f>
        <v>2592000</v>
      </c>
      <c r="M5" s="22">
        <f>L5/G5</f>
        <v>7359.944849479929</v>
      </c>
      <c r="O5" s="1"/>
      <c r="P5" s="1"/>
      <c r="Q5" s="1"/>
    </row>
    <row r="6" spans="1:17" x14ac:dyDescent="0.25">
      <c r="A6" s="9">
        <v>2</v>
      </c>
      <c r="B6" s="27">
        <v>101</v>
      </c>
      <c r="C6" s="27">
        <v>39.308</v>
      </c>
      <c r="D6" s="28">
        <f>C6*10.764</f>
        <v>423.111312</v>
      </c>
      <c r="E6" s="28"/>
      <c r="F6" s="28"/>
      <c r="G6" s="28"/>
      <c r="H6" s="29">
        <f>I6/D6</f>
        <v>8272.0548960411634</v>
      </c>
      <c r="I6" s="73">
        <v>3500000</v>
      </c>
      <c r="J6" s="24">
        <v>30000</v>
      </c>
      <c r="K6" s="24">
        <v>245000</v>
      </c>
      <c r="L6" s="30">
        <f>K6+J6+I6</f>
        <v>3775000</v>
      </c>
      <c r="M6" s="22">
        <f>L6/D6</f>
        <v>8922.0020664443964</v>
      </c>
      <c r="O6" s="1"/>
      <c r="P6" s="1"/>
      <c r="Q6" s="1"/>
    </row>
    <row r="7" spans="1:17" x14ac:dyDescent="0.25">
      <c r="A7" s="9">
        <v>3</v>
      </c>
      <c r="B7" s="27">
        <v>601</v>
      </c>
      <c r="C7" s="27">
        <v>25.56</v>
      </c>
      <c r="D7" s="28">
        <f t="shared" ref="D7:D16" si="0">C7*10.764</f>
        <v>275.12783999999999</v>
      </c>
      <c r="E7" s="28"/>
      <c r="F7" s="28"/>
      <c r="G7" s="28"/>
      <c r="H7" s="29">
        <f>I7/D7</f>
        <v>10904.021926679612</v>
      </c>
      <c r="I7" s="74">
        <v>3000000</v>
      </c>
      <c r="J7" s="24">
        <v>30000</v>
      </c>
      <c r="K7" s="24">
        <v>21000</v>
      </c>
      <c r="L7" s="30">
        <f t="shared" ref="L7:L18" si="1">K7+J7+I7</f>
        <v>3051000</v>
      </c>
      <c r="M7" s="22">
        <f t="shared" ref="M7:M14" si="2">L7/D7</f>
        <v>11089.390299433166</v>
      </c>
      <c r="O7" s="1"/>
      <c r="P7" s="1"/>
      <c r="Q7" s="1"/>
    </row>
    <row r="8" spans="1:17" x14ac:dyDescent="0.25">
      <c r="A8" s="9">
        <v>4</v>
      </c>
      <c r="B8" s="27"/>
      <c r="C8" s="27"/>
      <c r="D8" s="28">
        <f t="shared" si="0"/>
        <v>0</v>
      </c>
      <c r="E8" s="28"/>
      <c r="F8" s="28"/>
      <c r="G8" s="28"/>
      <c r="H8" s="29" t="e">
        <f t="shared" ref="H8:H15" si="3">I8/D8</f>
        <v>#DIV/0!</v>
      </c>
      <c r="I8" s="27"/>
      <c r="J8" s="24"/>
      <c r="K8" s="24" t="e">
        <f>I8+#REF!+J8</f>
        <v>#REF!</v>
      </c>
      <c r="L8" s="30" t="e">
        <f t="shared" si="1"/>
        <v>#REF!</v>
      </c>
      <c r="M8" s="22" t="e">
        <f t="shared" si="2"/>
        <v>#REF!</v>
      </c>
      <c r="O8" s="1"/>
      <c r="P8" s="1"/>
      <c r="Q8" s="1"/>
    </row>
    <row r="9" spans="1:17" x14ac:dyDescent="0.25">
      <c r="A9" s="9">
        <v>5</v>
      </c>
      <c r="B9" s="27"/>
      <c r="C9" s="27"/>
      <c r="D9" s="28">
        <f t="shared" si="0"/>
        <v>0</v>
      </c>
      <c r="E9" s="28"/>
      <c r="F9" s="28"/>
      <c r="G9" s="28"/>
      <c r="H9" s="29" t="e">
        <f t="shared" si="3"/>
        <v>#DIV/0!</v>
      </c>
      <c r="I9" s="27"/>
      <c r="J9" s="24"/>
      <c r="K9" s="24" t="e">
        <f>I9+#REF!+J9</f>
        <v>#REF!</v>
      </c>
      <c r="L9" s="30" t="e">
        <f t="shared" si="1"/>
        <v>#REF!</v>
      </c>
      <c r="M9" s="22" t="e">
        <f t="shared" si="2"/>
        <v>#REF!</v>
      </c>
      <c r="O9" s="1"/>
      <c r="P9" s="1"/>
      <c r="Q9" s="1"/>
    </row>
    <row r="10" spans="1:17" x14ac:dyDescent="0.25">
      <c r="A10" s="9">
        <v>6</v>
      </c>
      <c r="B10" s="27"/>
      <c r="C10" s="27"/>
      <c r="D10" s="28">
        <f t="shared" si="0"/>
        <v>0</v>
      </c>
      <c r="E10" s="28"/>
      <c r="F10" s="28"/>
      <c r="G10" s="28"/>
      <c r="H10" s="29" t="e">
        <f t="shared" si="3"/>
        <v>#DIV/0!</v>
      </c>
      <c r="I10" s="27"/>
      <c r="J10" s="24"/>
      <c r="K10" s="24" t="e">
        <f>I10+#REF!+J10</f>
        <v>#REF!</v>
      </c>
      <c r="L10" s="30" t="e">
        <f t="shared" si="1"/>
        <v>#REF!</v>
      </c>
      <c r="M10" s="22" t="e">
        <f t="shared" si="2"/>
        <v>#REF!</v>
      </c>
      <c r="N10" s="1"/>
      <c r="O10" s="1"/>
      <c r="P10" s="1"/>
      <c r="Q10" s="1"/>
    </row>
    <row r="11" spans="1:17" x14ac:dyDescent="0.25">
      <c r="A11" s="9">
        <v>7</v>
      </c>
      <c r="B11" s="27"/>
      <c r="C11" s="27"/>
      <c r="D11" s="28">
        <f t="shared" si="0"/>
        <v>0</v>
      </c>
      <c r="E11" s="28"/>
      <c r="F11" s="28"/>
      <c r="G11" s="28"/>
      <c r="H11" s="29" t="e">
        <f t="shared" si="3"/>
        <v>#DIV/0!</v>
      </c>
      <c r="I11" s="27"/>
      <c r="J11" s="24"/>
      <c r="K11" s="24" t="e">
        <f>I11+#REF!+J11</f>
        <v>#REF!</v>
      </c>
      <c r="L11" s="30" t="e">
        <f t="shared" si="1"/>
        <v>#REF!</v>
      </c>
      <c r="M11" s="22" t="e">
        <f t="shared" si="2"/>
        <v>#REF!</v>
      </c>
      <c r="N11" s="1"/>
      <c r="O11" s="1"/>
      <c r="P11" s="1"/>
      <c r="Q11" s="1"/>
    </row>
    <row r="12" spans="1:17" x14ac:dyDescent="0.25">
      <c r="A12" s="9">
        <v>8</v>
      </c>
      <c r="B12" s="27"/>
      <c r="C12" s="27"/>
      <c r="D12" s="28">
        <f t="shared" si="0"/>
        <v>0</v>
      </c>
      <c r="E12" s="28"/>
      <c r="F12" s="28"/>
      <c r="G12" s="28"/>
      <c r="H12" s="29" t="e">
        <f t="shared" si="3"/>
        <v>#DIV/0!</v>
      </c>
      <c r="I12" s="27"/>
      <c r="J12" s="24"/>
      <c r="K12" s="24" t="e">
        <f>I12+#REF!+J12</f>
        <v>#REF!</v>
      </c>
      <c r="L12" s="30" t="e">
        <f t="shared" si="1"/>
        <v>#REF!</v>
      </c>
      <c r="M12" s="22" t="e">
        <f t="shared" si="2"/>
        <v>#REF!</v>
      </c>
      <c r="N12" s="1"/>
      <c r="O12" s="1"/>
      <c r="P12" s="1"/>
      <c r="Q12" s="1"/>
    </row>
    <row r="13" spans="1:17" x14ac:dyDescent="0.25">
      <c r="A13" s="9">
        <v>9</v>
      </c>
      <c r="B13" s="27"/>
      <c r="C13" s="27"/>
      <c r="D13" s="28">
        <f t="shared" si="0"/>
        <v>0</v>
      </c>
      <c r="E13" s="28"/>
      <c r="F13" s="28"/>
      <c r="G13" s="28"/>
      <c r="H13" s="29" t="e">
        <f t="shared" si="3"/>
        <v>#DIV/0!</v>
      </c>
      <c r="I13" s="27"/>
      <c r="J13" s="24"/>
      <c r="K13" s="24" t="e">
        <f>I13+#REF!+J13</f>
        <v>#REF!</v>
      </c>
      <c r="L13" s="30" t="e">
        <f t="shared" si="1"/>
        <v>#REF!</v>
      </c>
      <c r="M13" s="22" t="e">
        <f t="shared" si="2"/>
        <v>#REF!</v>
      </c>
      <c r="N13" s="1"/>
      <c r="O13" s="1"/>
      <c r="P13" s="1"/>
      <c r="Q13" s="1"/>
    </row>
    <row r="14" spans="1:17" x14ac:dyDescent="0.25">
      <c r="A14" s="9">
        <v>10</v>
      </c>
      <c r="B14" s="27"/>
      <c r="C14" s="27"/>
      <c r="D14" s="28">
        <f t="shared" si="0"/>
        <v>0</v>
      </c>
      <c r="E14" s="28"/>
      <c r="F14" s="28"/>
      <c r="G14" s="28"/>
      <c r="H14" s="29" t="e">
        <f t="shared" si="3"/>
        <v>#DIV/0!</v>
      </c>
      <c r="I14" s="27"/>
      <c r="J14" s="24"/>
      <c r="K14" s="24" t="e">
        <f>I14+#REF!+J14</f>
        <v>#REF!</v>
      </c>
      <c r="L14" s="30" t="e">
        <f t="shared" si="1"/>
        <v>#REF!</v>
      </c>
      <c r="M14" s="22" t="e">
        <f t="shared" si="2"/>
        <v>#REF!</v>
      </c>
      <c r="N14" s="1"/>
      <c r="O14" s="1"/>
      <c r="P14" s="1"/>
      <c r="Q14" s="1"/>
    </row>
    <row r="15" spans="1:17" x14ac:dyDescent="0.25">
      <c r="A15" s="9">
        <v>11</v>
      </c>
      <c r="B15" s="27"/>
      <c r="C15" s="27"/>
      <c r="D15" s="28">
        <f t="shared" si="0"/>
        <v>0</v>
      </c>
      <c r="E15" s="28"/>
      <c r="F15" s="28"/>
      <c r="G15" s="28"/>
      <c r="H15" s="29" t="e">
        <f t="shared" si="3"/>
        <v>#DIV/0!</v>
      </c>
      <c r="I15" s="27"/>
      <c r="J15" s="24"/>
      <c r="K15" s="24" t="e">
        <f>I15+#REF!+J15</f>
        <v>#REF!</v>
      </c>
      <c r="L15" s="30" t="e">
        <f t="shared" si="1"/>
        <v>#REF!</v>
      </c>
      <c r="M15" s="1"/>
      <c r="N15" s="1"/>
      <c r="O15" s="1"/>
      <c r="P15" s="1"/>
      <c r="Q15" s="1"/>
    </row>
    <row r="16" spans="1:17" x14ac:dyDescent="0.25">
      <c r="A16" s="9"/>
      <c r="B16" s="27"/>
      <c r="C16" s="27"/>
      <c r="D16" s="28">
        <f t="shared" si="0"/>
        <v>0</v>
      </c>
      <c r="E16" s="28"/>
      <c r="F16" s="28"/>
      <c r="G16" s="28"/>
      <c r="H16" s="29"/>
      <c r="I16" s="27"/>
      <c r="J16" s="24"/>
      <c r="K16" s="24"/>
      <c r="L16" s="30">
        <f t="shared" si="1"/>
        <v>0</v>
      </c>
    </row>
    <row r="17" spans="1:12" x14ac:dyDescent="0.25">
      <c r="A17" s="9"/>
      <c r="B17" s="27"/>
      <c r="C17" s="27"/>
      <c r="D17" s="28"/>
      <c r="E17" s="28"/>
      <c r="F17" s="28"/>
      <c r="G17" s="28"/>
      <c r="H17" s="29"/>
      <c r="I17" s="27"/>
      <c r="J17" s="24"/>
      <c r="K17" s="31" t="s">
        <v>17</v>
      </c>
      <c r="L17" s="30" t="e">
        <f t="shared" si="1"/>
        <v>#VALUE!</v>
      </c>
    </row>
    <row r="18" spans="1:12" x14ac:dyDescent="0.25">
      <c r="A18" s="9"/>
      <c r="B18" s="27"/>
      <c r="C18" s="27"/>
      <c r="D18" s="28"/>
      <c r="E18" s="28"/>
      <c r="F18" s="28"/>
      <c r="G18" s="28"/>
      <c r="H18" s="29"/>
      <c r="I18" s="27"/>
      <c r="J18" s="24"/>
      <c r="K18" s="24"/>
      <c r="L18" s="30">
        <f t="shared" si="1"/>
        <v>0</v>
      </c>
    </row>
    <row r="19" spans="1:12" x14ac:dyDescent="0.25">
      <c r="B19" s="24"/>
      <c r="C19" s="24"/>
      <c r="D19" s="28"/>
      <c r="E19" s="28"/>
      <c r="F19" s="28"/>
      <c r="G19" s="28"/>
      <c r="H19" s="29"/>
      <c r="I19" s="24"/>
      <c r="J19" s="24"/>
      <c r="K19" s="24"/>
      <c r="L19" s="30"/>
    </row>
    <row r="20" spans="1:12" x14ac:dyDescent="0.25">
      <c r="B20" s="24"/>
      <c r="C20" s="24"/>
      <c r="D20" s="28"/>
      <c r="E20" s="28"/>
      <c r="F20" s="28"/>
      <c r="G20" s="28"/>
      <c r="H20" s="29"/>
      <c r="I20" s="24"/>
      <c r="J20" s="24"/>
      <c r="K20" s="24"/>
      <c r="L20" s="30"/>
    </row>
    <row r="21" spans="1:12" x14ac:dyDescent="0.25">
      <c r="B21" s="24"/>
      <c r="C21" s="24"/>
      <c r="D21" s="28"/>
      <c r="E21" s="28"/>
      <c r="F21" s="28"/>
      <c r="G21" s="28"/>
      <c r="H21" s="29"/>
      <c r="I21" s="24"/>
      <c r="J21" s="24"/>
      <c r="K21" s="24"/>
      <c r="L21" s="30"/>
    </row>
    <row r="22" spans="1:12" x14ac:dyDescent="0.25">
      <c r="B22" s="24"/>
      <c r="C22" s="24"/>
      <c r="D22" s="24"/>
      <c r="E22" s="24"/>
      <c r="F22" s="24"/>
      <c r="G22" s="24"/>
      <c r="H22" s="29"/>
      <c r="I22" s="24"/>
      <c r="J22" s="24"/>
      <c r="K22" s="24"/>
      <c r="L22" s="30"/>
    </row>
    <row r="23" spans="1:12" x14ac:dyDescent="0.25">
      <c r="B23" s="24"/>
      <c r="C23" s="24"/>
      <c r="D23" s="24"/>
      <c r="E23" s="24"/>
      <c r="F23" s="24"/>
      <c r="G23" s="24"/>
      <c r="H23" s="29"/>
      <c r="I23" s="24"/>
      <c r="J23" s="24"/>
      <c r="K23" s="24"/>
      <c r="L23" s="30"/>
    </row>
    <row r="24" spans="1:12" x14ac:dyDescent="0.25">
      <c r="B24" s="24"/>
      <c r="C24" s="24"/>
      <c r="D24" s="24"/>
      <c r="E24" s="24"/>
      <c r="F24" s="24"/>
      <c r="G24" s="24"/>
      <c r="H24" s="29"/>
      <c r="I24" s="24"/>
      <c r="J24" s="24"/>
      <c r="K24" s="24"/>
      <c r="L24" s="30"/>
    </row>
    <row r="25" spans="1:12" x14ac:dyDescent="0.25">
      <c r="B25" s="24"/>
      <c r="C25" s="24"/>
      <c r="D25" s="24"/>
      <c r="E25" s="24"/>
      <c r="F25" s="24"/>
      <c r="G25" s="24"/>
      <c r="H25" s="29"/>
      <c r="I25" s="24"/>
      <c r="J25" s="24"/>
      <c r="K25" s="24"/>
      <c r="L25" s="30"/>
    </row>
    <row r="26" spans="1:12" x14ac:dyDescent="0.25">
      <c r="B26" s="24"/>
      <c r="C26" s="24"/>
      <c r="D26" s="24"/>
      <c r="E26" s="24"/>
      <c r="F26" s="24"/>
      <c r="G26" s="24"/>
      <c r="H26" s="29"/>
      <c r="I26" s="24"/>
      <c r="J26" s="24"/>
      <c r="K26" s="24"/>
      <c r="L26" s="30"/>
    </row>
    <row r="27" spans="1:12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30"/>
    </row>
    <row r="28" spans="1:12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2:12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2:12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2:12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12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12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2:12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12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2:12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22" workbookViewId="0">
      <selection activeCell="A22" sqref="A2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Wing A</vt:lpstr>
      <vt:lpstr>Wing B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2024-03-20T10:47:49Z</dcterms:modified>
</cp:coreProperties>
</file>