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arti Lohada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  <sheet name="Sheet6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 l="1"/>
  <c r="D28" i="23"/>
  <c r="D29" i="23" s="1"/>
  <c r="E29" i="23" s="1"/>
  <c r="D27" i="23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<sst xmlns="http://schemas.openxmlformats.org/spreadsheetml/2006/main" count="129" uniqueCount="98">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</sst>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6" fontId="7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353785</xdr:colOff>
      <xdr:row>3</xdr:row>
      <xdr:rowOff>27214</xdr:rowOff>
    </xdr:from>
    <xdr:to>
      <xdr:col>10</xdr:col>
      <xdr:colOff>8164</xdr:colOff>
      <xdr:row>21</xdr:row>
      <xdr:rowOff>122464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53785" y="598714"/>
          <a:ext cx="5783509" cy="3524250"/>
          <a:chOff x="0" y="0"/>
          <a:chExt cx="9062" cy="555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30" cy="55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7" y="7"/>
            <a:ext cx="9047" cy="553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477611</xdr:colOff>
      <xdr:row>2</xdr:row>
      <xdr:rowOff>29936</xdr:rowOff>
    </xdr:from>
    <xdr:to>
      <xdr:col>10</xdr:col>
      <xdr:colOff>131990</xdr:colOff>
      <xdr:row>20</xdr:row>
      <xdr:rowOff>77561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477611" y="410936"/>
          <a:ext cx="5777593" cy="3476625"/>
          <a:chOff x="1423" y="166"/>
          <a:chExt cx="9062" cy="552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0" y="183"/>
            <a:ext cx="9030" cy="54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1430" y="173"/>
            <a:ext cx="9047" cy="550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530679</xdr:colOff>
      <xdr:row>0</xdr:row>
      <xdr:rowOff>108857</xdr:rowOff>
    </xdr:from>
    <xdr:to>
      <xdr:col>10</xdr:col>
      <xdr:colOff>185058</xdr:colOff>
      <xdr:row>19</xdr:row>
      <xdr:rowOff>23132</xdr:rowOff>
    </xdr:to>
    <xdr:grpSp>
      <xdr:nvGrpSpPr>
        <xdr:cNvPr id="7169" name="Group 1"/>
        <xdr:cNvGrpSpPr>
          <a:grpSpLocks/>
        </xdr:cNvGrpSpPr>
      </xdr:nvGrpSpPr>
      <xdr:grpSpPr bwMode="auto">
        <a:xfrm>
          <a:off x="530679" y="108857"/>
          <a:ext cx="5777593" cy="3533775"/>
          <a:chOff x="0" y="0"/>
          <a:chExt cx="9060" cy="5567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6"/>
            <a:ext cx="9028" cy="55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170" name="Rectangle 2"/>
          <xdr:cNvSpPr>
            <a:spLocks noChangeArrowheads="1"/>
          </xdr:cNvSpPr>
        </xdr:nvSpPr>
        <xdr:spPr bwMode="auto">
          <a:xfrm>
            <a:off x="7" y="7"/>
            <a:ext cx="9045" cy="555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121228</xdr:rowOff>
    </xdr:from>
    <xdr:to>
      <xdr:col>9</xdr:col>
      <xdr:colOff>284019</xdr:colOff>
      <xdr:row>20</xdr:row>
      <xdr:rowOff>83128</xdr:rowOff>
    </xdr:to>
    <xdr:grpSp>
      <xdr:nvGrpSpPr>
        <xdr:cNvPr id="8193" name="Group 1"/>
        <xdr:cNvGrpSpPr>
          <a:grpSpLocks/>
        </xdr:cNvGrpSpPr>
      </xdr:nvGrpSpPr>
      <xdr:grpSpPr bwMode="auto">
        <a:xfrm>
          <a:off x="17318" y="311728"/>
          <a:ext cx="5721928" cy="3581400"/>
          <a:chOff x="0" y="0"/>
          <a:chExt cx="9060" cy="564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28" cy="56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94" name="Rectangle 2"/>
          <xdr:cNvSpPr>
            <a:spLocks noChangeArrowheads="1"/>
          </xdr:cNvSpPr>
        </xdr:nvSpPr>
        <xdr:spPr bwMode="auto">
          <a:xfrm>
            <a:off x="7" y="7"/>
            <a:ext cx="9045" cy="562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42035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40000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19000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21000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40000</v>
      </c>
      <c r="D10" s="57" t="s">
        <v>61</v>
      </c>
      <c r="E10" s="58">
        <f>ROUND(C10/10.764,0)</f>
        <v>3716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1733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6439828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3466000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15" sqref="Q15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zoomScaleNormal="100" workbookViewId="0">
      <selection activeCell="E18" sqref="E18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5"/>
      <c r="B2" s="125"/>
      <c r="C2" s="119"/>
      <c r="D2" s="17"/>
      <c r="F2" s="78"/>
      <c r="G2" s="78"/>
    </row>
    <row r="3" spans="1:8">
      <c r="A3" s="15" t="s">
        <v>13</v>
      </c>
      <c r="B3" s="19"/>
      <c r="C3" s="20">
        <v>6000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1575</v>
      </c>
      <c r="D18" s="76"/>
      <c r="E18" s="77"/>
      <c r="F18" s="78"/>
      <c r="G18" s="78"/>
    </row>
    <row r="19" spans="1:7">
      <c r="A19" s="15"/>
      <c r="B19" s="6"/>
      <c r="C19" s="30">
        <f>C18*C16</f>
        <v>9450000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7182000</v>
      </c>
      <c r="C20" s="31">
        <f>C19*95%</f>
        <v>8977500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7560000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3150000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19687.5</v>
      </c>
      <c r="D25" s="31"/>
    </row>
    <row r="26" spans="1:7">
      <c r="C26" s="31"/>
      <c r="D26" s="31"/>
    </row>
    <row r="27" spans="1:7">
      <c r="A27" s="6"/>
      <c r="B27" s="6"/>
      <c r="C27" s="31">
        <v>120.73</v>
      </c>
      <c r="D27" s="126">
        <f>C27*10.764</f>
        <v>1299.53772</v>
      </c>
    </row>
    <row r="28" spans="1:7">
      <c r="A28" s="6"/>
      <c r="B28" s="6"/>
      <c r="C28">
        <v>25.6</v>
      </c>
      <c r="D28" s="126">
        <f>C28*10.764</f>
        <v>275.55840000000001</v>
      </c>
    </row>
    <row r="29" spans="1:7">
      <c r="A29" s="6"/>
      <c r="B29" s="6"/>
      <c r="C29"/>
      <c r="D29" s="127">
        <f>SUM(D27:D28)</f>
        <v>1575.0961200000002</v>
      </c>
      <c r="E29" s="128">
        <f>D29*1.1</f>
        <v>1732.6057320000002</v>
      </c>
    </row>
    <row r="30" spans="1:7">
      <c r="A30" s="120"/>
      <c r="C30"/>
      <c r="D30"/>
      <c r="E30" s="118"/>
    </row>
    <row r="31" spans="1:7">
      <c r="C31"/>
      <c r="D31"/>
    </row>
    <row r="32" spans="1:7">
      <c r="C32"/>
      <c r="D32" s="121"/>
    </row>
    <row r="33" spans="1:9">
      <c r="C33"/>
      <c r="D33"/>
    </row>
    <row r="34" spans="1:9">
      <c r="C34"/>
      <c r="D34"/>
      <c r="G34" s="75"/>
      <c r="H34" s="75"/>
    </row>
    <row r="35" spans="1:9">
      <c r="C35"/>
      <c r="D35"/>
      <c r="H35" s="121"/>
      <c r="I35" s="121"/>
    </row>
    <row r="36" spans="1:9">
      <c r="C36"/>
      <c r="D36"/>
      <c r="E36" s="75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N23" sqref="N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1239.5833333333335</v>
      </c>
      <c r="C12" s="4">
        <f t="shared" si="2"/>
        <v>1487.5000000000002</v>
      </c>
      <c r="D12" s="4">
        <f t="shared" si="3"/>
        <v>1785.0000000000002</v>
      </c>
      <c r="E12" s="5">
        <f t="shared" si="4"/>
        <v>13400000</v>
      </c>
      <c r="F12" s="4">
        <f t="shared" si="5"/>
        <v>10810</v>
      </c>
      <c r="G12" s="4">
        <f t="shared" si="6"/>
        <v>9008</v>
      </c>
      <c r="H12" s="4">
        <f t="shared" si="7"/>
        <v>7507</v>
      </c>
      <c r="I12" s="4">
        <f t="shared" si="8"/>
        <v>0</v>
      </c>
      <c r="J12" s="4">
        <f t="shared" si="9"/>
        <v>0</v>
      </c>
      <c r="O12">
        <v>1785</v>
      </c>
      <c r="P12">
        <f t="shared" ref="P12" si="13">O12/1.2</f>
        <v>1487.5</v>
      </c>
      <c r="Q12">
        <f t="shared" ref="Q12" si="14">P12/1.2</f>
        <v>1239.5833333333335</v>
      </c>
      <c r="R12" s="2">
        <v>13400000</v>
      </c>
      <c r="S12" s="2"/>
      <c r="V12" s="71"/>
    </row>
    <row r="13" spans="1:35">
      <c r="A13" s="4">
        <f t="shared" si="0"/>
        <v>0</v>
      </c>
      <c r="B13" s="4">
        <f t="shared" si="1"/>
        <v>763.88888888888903</v>
      </c>
      <c r="C13" s="4">
        <f t="shared" si="2"/>
        <v>916.66666666666686</v>
      </c>
      <c r="D13" s="4">
        <f t="shared" si="3"/>
        <v>1100.0000000000002</v>
      </c>
      <c r="E13" s="5">
        <f t="shared" si="4"/>
        <v>5500000</v>
      </c>
      <c r="F13" s="4">
        <f t="shared" si="5"/>
        <v>7200</v>
      </c>
      <c r="G13" s="4">
        <f t="shared" si="6"/>
        <v>6000</v>
      </c>
      <c r="H13" s="4">
        <f t="shared" si="7"/>
        <v>5000</v>
      </c>
      <c r="I13" s="4">
        <f t="shared" si="8"/>
        <v>0</v>
      </c>
      <c r="J13" s="4">
        <f t="shared" si="9"/>
        <v>0</v>
      </c>
      <c r="O13">
        <v>1100</v>
      </c>
      <c r="P13">
        <f t="shared" ref="P13" si="15">O13/1.2</f>
        <v>916.66666666666674</v>
      </c>
      <c r="Q13">
        <f t="shared" ref="Q13" si="16">P13/1.2</f>
        <v>763.88888888888903</v>
      </c>
      <c r="R13" s="2">
        <v>5500000</v>
      </c>
      <c r="S13" s="2"/>
    </row>
    <row r="14" spans="1:35">
      <c r="A14" s="4">
        <f t="shared" si="0"/>
        <v>0</v>
      </c>
      <c r="B14" s="4">
        <f t="shared" si="1"/>
        <v>1125.6944444444446</v>
      </c>
      <c r="C14" s="4">
        <f t="shared" si="2"/>
        <v>1350.8333333333335</v>
      </c>
      <c r="D14" s="4">
        <f t="shared" si="3"/>
        <v>1621.0000000000002</v>
      </c>
      <c r="E14" s="5">
        <f t="shared" si="4"/>
        <v>10800000</v>
      </c>
      <c r="F14" s="4">
        <f t="shared" si="5"/>
        <v>9594</v>
      </c>
      <c r="G14" s="4">
        <f t="shared" si="6"/>
        <v>7995</v>
      </c>
      <c r="H14" s="4">
        <f t="shared" si="7"/>
        <v>6663</v>
      </c>
      <c r="I14" s="4">
        <f t="shared" si="8"/>
        <v>0</v>
      </c>
      <c r="J14" s="4">
        <f t="shared" si="9"/>
        <v>0</v>
      </c>
      <c r="O14">
        <v>1621</v>
      </c>
      <c r="P14">
        <f t="shared" ref="P14:P15" si="17">O14/1.2</f>
        <v>1350.8333333333335</v>
      </c>
      <c r="Q14">
        <f t="shared" ref="Q14:Q15" si="18">P14/1.2</f>
        <v>1125.6944444444446</v>
      </c>
      <c r="R14" s="2">
        <v>10800000</v>
      </c>
      <c r="S14" s="2"/>
    </row>
    <row r="15" spans="1:35">
      <c r="A15" s="4">
        <f t="shared" si="0"/>
        <v>0</v>
      </c>
      <c r="B15" s="4">
        <f t="shared" si="1"/>
        <v>1252.0833333333335</v>
      </c>
      <c r="C15" s="4">
        <f t="shared" si="2"/>
        <v>1502.5000000000002</v>
      </c>
      <c r="D15" s="4">
        <f t="shared" si="3"/>
        <v>1803.0000000000002</v>
      </c>
      <c r="E15" s="5">
        <f t="shared" si="4"/>
        <v>9900000</v>
      </c>
      <c r="F15" s="4">
        <f t="shared" si="5"/>
        <v>7907</v>
      </c>
      <c r="G15" s="4">
        <f t="shared" si="6"/>
        <v>6589</v>
      </c>
      <c r="H15" s="4">
        <f t="shared" si="7"/>
        <v>5491</v>
      </c>
      <c r="I15" s="4">
        <f t="shared" si="8"/>
        <v>0</v>
      </c>
      <c r="J15" s="4">
        <f t="shared" si="9"/>
        <v>0</v>
      </c>
      <c r="O15">
        <v>1803</v>
      </c>
      <c r="P15">
        <f t="shared" si="17"/>
        <v>1502.5</v>
      </c>
      <c r="Q15">
        <f t="shared" si="18"/>
        <v>1252.0833333333335</v>
      </c>
      <c r="R15" s="2">
        <v>9900000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B16" zoomScale="115" zoomScaleNormal="115" workbookViewId="0">
      <selection activeCell="M13" sqref="M13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70" zoomScaleNormal="70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zoomScale="70" zoomScaleNormal="70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9"/>
  <sheetViews>
    <sheetView topLeftCell="A16" zoomScale="55" zoomScaleNormal="55" workbookViewId="0">
      <selection activeCell="N30" sqref="N30"/>
    </sheetView>
  </sheetViews>
  <sheetFormatPr defaultRowHeight="15"/>
  <sheetData>
    <row r="9" spans="18:18">
      <c r="R9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2024-03-07T12:28:49Z</dcterms:modified>
</cp:coreProperties>
</file>