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yoti Nilesh Jha\"/>
    </mc:Choice>
  </mc:AlternateContent>
  <xr:revisionPtr revIDLastSave="0" documentId="13_ncr:1_{64497AC2-7EBE-4DA1-87E5-B38E5E347C2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5" i="4" l="1"/>
  <c r="Q8" i="4" l="1"/>
  <c r="S8" i="4"/>
  <c r="Q7" i="4"/>
  <c r="S7" i="4"/>
  <c r="I29" i="4"/>
  <c r="I22" i="4"/>
  <c r="I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<sst xmlns="http://schemas.openxmlformats.org/spreadsheetml/2006/main" count="32" uniqueCount="29">
  <si>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</si>
  <si>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</si>
  <si>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</si>
  <si>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</si>
  <si>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</si>
  <si>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</si>
  <si>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</si>
  <si>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</si>
  <si>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</si>
  <si>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</si>
  <si>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</si>
  <si>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</si>
  <si>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</si>
  <si>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1407, 14th Floor, Building No 23, Evershine Amavi 303 Phase 1, Village - Dongare, VIrar West, </t>
  </si>
  <si>
    <t>rera ca</t>
  </si>
  <si>
    <t>encl bal</t>
  </si>
  <si>
    <t>total</t>
  </si>
  <si>
    <t>rate</t>
  </si>
  <si>
    <t>fmv</t>
  </si>
  <si>
    <t>agreemetn  - 31.01.23</t>
  </si>
  <si>
    <t>av</t>
  </si>
  <si>
    <t>sd</t>
  </si>
  <si>
    <t>rd</t>
  </si>
  <si>
    <t>bv</t>
  </si>
  <si>
    <t>mca</t>
  </si>
  <si>
    <t>bal</t>
  </si>
  <si>
    <t>fb</t>
  </si>
  <si>
    <t>db</t>
  </si>
  <si>
    <t>oc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</si>
</sst>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201670</xdr:colOff>
      <xdr:row>30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A0AD4-F256-4310-84E5-6FB1CE8C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84070" cy="5591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39722</xdr:colOff>
      <xdr:row>34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B17E5-38B9-4A9B-9C8E-96F8431DC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622122" cy="5353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601690</xdr:colOff>
      <xdr:row>29</xdr:row>
      <xdr:rowOff>29323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2FB75-B1E9-4D67-A2CE-BF3B76387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74490" cy="5363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468747</xdr:colOff>
      <xdr:row>35</xdr:row>
      <xdr:rowOff>172331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DBBF3-4B69-4D06-85D1-A90C8276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9547" cy="6315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36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B2119-DA01-49EA-B43A-6D5572F6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5572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DB7B2E-A9B5-4EB9-B440-3F9D1823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2D997-4C6F-4E16-AD58-E8BC13A5C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395</v>
      </c>
      <c r="C2" s="4">
        <f>B2*1.2</f>
        <v>474</v>
      </c>
      <c r="D2" s="4">
        <f t="shared" ref="D2:D13" si="2">C2*1.2</f>
        <v>568.79999999999995</v>
      </c>
      <c r="E2" s="16">
        <f t="shared" ref="E2:E13" si="3">R2</f>
        <v>3800000</v>
      </c>
      <c r="F2" s="10">
        <f t="shared" ref="F2:F13" si="4">ROUND((E2/B2),0)</f>
        <v>9620</v>
      </c>
      <c r="G2" s="10">
        <f t="shared" ref="G2:G13" si="5">ROUND((E2/C2),0)</f>
        <v>8017</v>
      </c>
      <c r="H2" s="10">
        <f t="shared" ref="H2:H13" si="6">ROUND((E2/D2),0)</f>
        <v>6681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395</v>
      </c>
      <c r="R2" s="2">
        <v>3800000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395</v>
      </c>
      <c r="C3" s="4">
        <f t="shared" ref="C3:C15" si="9">B3*1.2</f>
        <v>474</v>
      </c>
      <c r="D3" s="4">
        <f t="shared" si="2"/>
        <v>568.79999999999995</v>
      </c>
      <c r="E3" s="16">
        <f t="shared" si="3"/>
        <v>4600000</v>
      </c>
      <c r="F3" s="15">
        <f t="shared" si="4"/>
        <v>11646</v>
      </c>
      <c r="G3" s="10">
        <f t="shared" si="5"/>
        <v>9705</v>
      </c>
      <c r="H3" s="10">
        <f t="shared" si="6"/>
        <v>8087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395</v>
      </c>
      <c r="R3" s="2">
        <v>4600000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395</v>
      </c>
      <c r="C4" s="4">
        <f t="shared" si="9"/>
        <v>474</v>
      </c>
      <c r="D4" s="4">
        <f t="shared" si="2"/>
        <v>568.79999999999995</v>
      </c>
      <c r="E4" s="16">
        <f t="shared" si="3"/>
        <v>4540000</v>
      </c>
      <c r="F4" s="15">
        <f t="shared" si="4"/>
        <v>11494</v>
      </c>
      <c r="G4" s="10">
        <f t="shared" si="5"/>
        <v>9578</v>
      </c>
      <c r="H4" s="10">
        <f t="shared" si="6"/>
        <v>7982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395</v>
      </c>
      <c r="R4" s="2">
        <v>4540000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402</v>
      </c>
      <c r="C5" s="4">
        <f t="shared" si="9"/>
        <v>482.4</v>
      </c>
      <c r="D5" s="4">
        <f t="shared" si="2"/>
        <v>578.88</v>
      </c>
      <c r="E5" s="16">
        <f t="shared" si="3"/>
        <v>4800000</v>
      </c>
      <c r="F5" s="15">
        <f t="shared" si="4"/>
        <v>11940</v>
      </c>
      <c r="G5" s="10">
        <f t="shared" si="5"/>
        <v>9950</v>
      </c>
      <c r="H5" s="10">
        <f t="shared" si="6"/>
        <v>8292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402</v>
      </c>
      <c r="R5" s="2">
        <v>4800000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395</v>
      </c>
      <c r="C6" s="4">
        <f t="shared" si="9"/>
        <v>474</v>
      </c>
      <c r="D6" s="4">
        <f t="shared" si="2"/>
        <v>568.79999999999995</v>
      </c>
      <c r="E6" s="16">
        <f t="shared" si="3"/>
        <v>3799000</v>
      </c>
      <c r="F6" s="10">
        <f t="shared" si="4"/>
        <v>9618</v>
      </c>
      <c r="G6" s="10">
        <f t="shared" si="5"/>
        <v>8015</v>
      </c>
      <c r="H6" s="10">
        <f t="shared" si="6"/>
        <v>6679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395</v>
      </c>
      <c r="R6" s="2">
        <v>3799000</v>
      </c>
      <c r="S6" s="8"/>
      <c r="T6" s="8"/>
    </row>
    <row r="7" spans="1:20" x14ac:dyDescent="0.25">
      <c r="A7" s="4">
        <f t="shared" si="0"/>
        <v>0</v>
      </c>
      <c r="B7" s="4">
        <f t="shared" si="1"/>
        <v>534.43259999999998</v>
      </c>
      <c r="C7" s="4">
        <f t="shared" si="9"/>
        <v>641.31912</v>
      </c>
      <c r="D7" s="4">
        <f t="shared" si="2"/>
        <v>769.582944</v>
      </c>
      <c r="E7" s="16">
        <f t="shared" si="3"/>
        <v>4891000</v>
      </c>
      <c r="F7" s="10">
        <f t="shared" si="4"/>
        <v>9152</v>
      </c>
      <c r="G7" s="10">
        <f t="shared" si="5"/>
        <v>7626</v>
      </c>
      <c r="H7" s="10">
        <f t="shared" si="6"/>
        <v>6355</v>
      </c>
      <c r="I7" s="10" t="e">
        <f>#REF!</f>
        <v>#REF!</v>
      </c>
      <c r="J7" s="4">
        <f t="shared" si="7"/>
        <v>49.65</v>
      </c>
      <c r="O7">
        <v>0</v>
      </c>
      <c r="P7">
        <f t="shared" si="8"/>
        <v>0</v>
      </c>
      <c r="Q7">
        <f>S7*10.764</f>
        <v>534.43259999999998</v>
      </c>
      <c r="R7" s="2">
        <v>4891000</v>
      </c>
      <c r="S7" s="8">
        <f>44.55+5.1</f>
        <v>49.65</v>
      </c>
      <c r="T7" s="8"/>
    </row>
    <row r="8" spans="1:20" x14ac:dyDescent="0.25">
      <c r="A8" s="4">
        <f t="shared" si="0"/>
        <v>0</v>
      </c>
      <c r="B8" s="4">
        <f t="shared" si="1"/>
        <v>435.29615999999993</v>
      </c>
      <c r="C8" s="4">
        <f t="shared" si="9"/>
        <v>522.35539199999994</v>
      </c>
      <c r="D8" s="4">
        <f t="shared" si="2"/>
        <v>626.82647039999995</v>
      </c>
      <c r="E8" s="16">
        <f t="shared" si="3"/>
        <v>4000000</v>
      </c>
      <c r="F8" s="15">
        <f t="shared" si="4"/>
        <v>9189</v>
      </c>
      <c r="G8" s="10">
        <f t="shared" si="5"/>
        <v>7658</v>
      </c>
      <c r="H8" s="10">
        <f t="shared" si="6"/>
        <v>6381</v>
      </c>
      <c r="I8" s="10" t="e">
        <f>#REF!</f>
        <v>#REF!</v>
      </c>
      <c r="J8" s="4">
        <f t="shared" si="7"/>
        <v>40.44</v>
      </c>
      <c r="O8">
        <v>0</v>
      </c>
      <c r="P8">
        <f t="shared" si="8"/>
        <v>0</v>
      </c>
      <c r="Q8">
        <f>S8*10.764</f>
        <v>435.29615999999993</v>
      </c>
      <c r="R8" s="2">
        <v>4000000</v>
      </c>
      <c r="S8">
        <f>37.39+3.05</f>
        <v>40.44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364</v>
      </c>
    </row>
    <row r="19" spans="7:24" x14ac:dyDescent="0.25">
      <c r="H19" t="s">
        <v>15</v>
      </c>
      <c r="I19">
        <v>31</v>
      </c>
    </row>
    <row r="20" spans="7:24" x14ac:dyDescent="0.25">
      <c r="H20" t="s">
        <v>16</v>
      </c>
      <c r="I20">
        <f>I19+I18</f>
        <v>395</v>
      </c>
    </row>
    <row r="21" spans="7:24" x14ac:dyDescent="0.25">
      <c r="H21" t="s">
        <v>17</v>
      </c>
      <c r="I21">
        <v>10500</v>
      </c>
      <c r="P21" t="s">
        <v>24</v>
      </c>
      <c r="Q21">
        <v>355</v>
      </c>
    </row>
    <row r="22" spans="7:24" x14ac:dyDescent="0.25">
      <c r="G22" s="6"/>
      <c r="H22" s="6" t="s">
        <v>18</v>
      </c>
      <c r="I22">
        <f>I21*I20</f>
        <v>4147500</v>
      </c>
      <c r="P22" t="s">
        <v>25</v>
      </c>
      <c r="Q22">
        <v>44</v>
      </c>
    </row>
    <row r="23" spans="7:24" x14ac:dyDescent="0.25">
      <c r="P23" t="s">
        <v>26</v>
      </c>
      <c r="Q23">
        <v>17</v>
      </c>
    </row>
    <row r="24" spans="7:24" x14ac:dyDescent="0.25">
      <c r="P24" s="11" t="s">
        <v>27</v>
      </c>
      <c r="Q24" s="11">
        <v>19</v>
      </c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P25" s="11"/>
      <c r="Q25" s="14">
        <f>SUM(Q21:Q24)</f>
        <v>435</v>
      </c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I26">
        <v>3550000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I27">
        <v>213100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23</v>
      </c>
      <c r="I29">
        <f>SUM(I26:I28)</f>
        <v>3793100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 t="s">
        <v>28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2024-03-08T10:54:07Z</dcterms:modified>
</cp:coreProperties>
</file>