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59E1A100-F5C7-4F93-A174-494F23DFFD2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0" i="1" l="1"/>
  <c r="F39" i="1"/>
  <c r="G39" i="1" s="1"/>
  <c r="E7" i="1"/>
  <c r="F6" i="1"/>
  <c r="J36" i="1"/>
  <c r="H36" i="1"/>
  <c r="F37" i="1"/>
  <c r="F41" i="1"/>
  <c r="C41" i="1"/>
  <c r="F40" i="1"/>
  <c r="C40" i="1"/>
  <c r="C39" i="1"/>
  <c r="C38" i="1"/>
  <c r="F38" i="1"/>
  <c r="G38" i="1" s="1"/>
  <c r="B10" i="1"/>
  <c r="B11" i="1" s="1"/>
  <c r="B8" i="1"/>
  <c r="B6" i="1"/>
  <c r="B5" i="1"/>
  <c r="B14" i="1" s="1"/>
  <c r="G37" i="1" l="1"/>
  <c r="B12" i="1"/>
  <c r="B13" i="1" s="1"/>
  <c r="B15" i="1" s="1"/>
  <c r="B17" i="1" s="1"/>
  <c r="B19" i="1" s="1"/>
  <c r="C37" i="1"/>
  <c r="C36" i="1"/>
  <c r="C35" i="1"/>
  <c r="B21" i="1" l="1"/>
  <c r="I31" i="1"/>
  <c r="I30" i="1" l="1"/>
  <c r="I27" i="1" l="1"/>
  <c r="I32" i="1"/>
  <c r="F27" i="1"/>
  <c r="G27" i="1" l="1"/>
  <c r="F28" i="1"/>
  <c r="G28" i="1"/>
  <c r="F29" i="1"/>
  <c r="G29" i="1"/>
  <c r="F30" i="1"/>
  <c r="G30" i="1"/>
  <c r="F31" i="1"/>
  <c r="G31" i="1"/>
  <c r="F32" i="1"/>
  <c r="G32" i="1"/>
  <c r="F33" i="1"/>
  <c r="G33" i="1"/>
  <c r="F35" i="1"/>
  <c r="G35" i="1" s="1"/>
  <c r="G40" i="1" s="1"/>
  <c r="F36" i="1"/>
  <c r="G36" i="1" s="1"/>
  <c r="I28" i="1" l="1"/>
  <c r="H32" i="1" l="1"/>
  <c r="H31" i="1"/>
  <c r="H33" i="1"/>
  <c r="H27" i="1" l="1"/>
  <c r="H28" i="1" l="1"/>
  <c r="H29" i="1"/>
  <c r="H30" i="1"/>
  <c r="G3" i="1" l="1"/>
</calcChain>
</file>

<file path=xl/sharedStrings.xml><?xml version="1.0" encoding="utf-8"?>
<sst xmlns="http://schemas.openxmlformats.org/spreadsheetml/2006/main" count="29" uniqueCount="27">
  <si>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</si>
  <si>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</si>
  <si>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</si>
  <si>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</si>
  <si>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</si>
  <si>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</si>
  <si>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</si>
  <si>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</si>
  <si>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</si>
  <si>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</si>
  <si>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</si>
  <si>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</si>
  <si>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</si>
  <si>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</si>
  <si>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</si>
  <si>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</si>
  <si>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</si>
  <si>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</si>
  <si>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</si>
  <si>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</si>
  <si>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</si>
  <si>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</si>
  <si>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</si>
  <si>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</si>
  <si>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Measurement Carpet</t>
  </si>
  <si>
    <t>Car Parking</t>
  </si>
  <si>
    <t>Total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</si>
</sst>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43" fontId="11" fillId="0" borderId="1" xfId="0" applyNumberFormat="1" applyFont="1" applyBorder="1"/>
    <xf numFmtId="0" fontId="0" fillId="0" borderId="5" xfId="0" applyBorder="1"/>
    <xf numFmtId="43" fontId="0" fillId="0" borderId="5" xfId="0" applyNumberForma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43" fontId="7" fillId="0" borderId="1" xfId="0" applyNumberFormat="1" applyFont="1" applyBorder="1"/>
    <xf numFmtId="0" fontId="10" fillId="0" borderId="6" xfId="0" applyFont="1" applyBorder="1" applyAlignment="1">
      <alignment horizontal="center" wrapText="1"/>
    </xf>
    <xf numFmtId="0" fontId="0" fillId="0" borderId="6" xfId="0" applyBorder="1"/>
    <xf numFmtId="0" fontId="0" fillId="0" borderId="1" xfId="1" applyNumberFormat="1" applyFont="1" applyBorder="1"/>
    <xf numFmtId="10" fontId="0" fillId="0" borderId="1" xfId="1" applyNumberFormat="1" applyFont="1" applyBorder="1"/>
    <xf numFmtId="43" fontId="0" fillId="0" borderId="1" xfId="1" applyFont="1" applyBorder="1"/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0" fontId="4" fillId="2" borderId="0" xfId="0" applyFont="1" applyFill="1"/>
    <xf numFmtId="0" fontId="7" fillId="2" borderId="0" xfId="0" applyFont="1" applyFill="1"/>
    <xf numFmtId="0" fontId="0" fillId="2" borderId="0" xfId="0" applyFill="1"/>
    <xf numFmtId="43" fontId="6" fillId="0" borderId="0" xfId="0" applyNumberFormat="1" applyFont="1"/>
    <xf numFmtId="43" fontId="4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png"/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43</xdr:row>
      <xdr:rowOff>0</xdr:rowOff>
    </xdr:from>
    <xdr:to>
      <xdr:col>19</xdr:col>
      <xdr:colOff>277880</xdr:colOff>
      <xdr:row>86</xdr:row>
      <xdr:rowOff>20196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D11226E-39E9-4044-82DB-5AE343B8FA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191500"/>
          <a:ext cx="11860280" cy="821169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344990</xdr:colOff>
      <xdr:row>45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C2B1E14-68BC-4B43-A8E9-B1190E93BE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4975390" cy="86308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459221</xdr:colOff>
      <xdr:row>44</xdr:row>
      <xdr:rowOff>163118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E05C771-500C-4C5C-BA89-897111E345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80021" cy="854511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96880</xdr:colOff>
      <xdr:row>41</xdr:row>
      <xdr:rowOff>163038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94A5856-F033-41D7-B55C-C26171CDB7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679280" cy="797353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240030</xdr:colOff>
      <xdr:row>44</xdr:row>
      <xdr:rowOff>67854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665F8FD-4F70-4028-8629-99A61F116F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651230" cy="84498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344735</xdr:colOff>
      <xdr:row>42</xdr:row>
      <xdr:rowOff>182117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CB0DFEB-E931-468D-931C-F5AFC5CA9F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146335" cy="818311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38100</xdr:colOff>
      <xdr:row>2</xdr:row>
      <xdr:rowOff>57150</xdr:rowOff>
    </xdr:from>
    <xdr:to>
      <xdr:col>12</xdr:col>
      <xdr:colOff>229137</xdr:colOff>
      <xdr:row>31</xdr:row>
      <xdr:rowOff>76974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2C703C7-C801-4BE0-A6CB-781E330657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95700" y="438150"/>
          <a:ext cx="3848637" cy="554432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</xdr:row>
      <xdr:rowOff>0</xdr:rowOff>
    </xdr:from>
    <xdr:to>
      <xdr:col>19</xdr:col>
      <xdr:colOff>181511</xdr:colOff>
      <xdr:row>32</xdr:row>
      <xdr:rowOff>19850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4D2F50-052D-4041-972E-E932A54AC7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924800" y="381000"/>
          <a:ext cx="3839111" cy="5734850"/>
        </a:xfrm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3</xdr:row>
      <xdr:rowOff>0</xdr:rowOff>
    </xdr:from>
    <xdr:to>
      <xdr:col>26</xdr:col>
      <xdr:colOff>143405</xdr:colOff>
      <xdr:row>32</xdr:row>
      <xdr:rowOff>105561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F6E1380-A610-4267-93F2-5B83E7EB11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192000" y="571500"/>
          <a:ext cx="3801005" cy="56300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4"/>
  <sheetViews>
    <sheetView tabSelected="1" zoomScaleNormal="100" workbookViewId="0">
      <selection activeCell="H12" sqref="H12:M12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7"/>
      <c r="C2" s="27"/>
      <c r="D2" s="7"/>
      <c r="E2" t="s">
        <v>13</v>
      </c>
    </row>
    <row r="3" spans="1:17" ht="16.5" x14ac:dyDescent="0.3">
      <c r="A3" s="16" t="s">
        <v>0</v>
      </c>
      <c r="B3" s="28">
        <v>31000</v>
      </c>
      <c r="C3" s="17"/>
      <c r="D3" s="10"/>
      <c r="E3">
        <v>2023</v>
      </c>
      <c r="F3" s="3">
        <v>2024</v>
      </c>
      <c r="G3" s="4">
        <f>F3-E3</f>
        <v>1</v>
      </c>
      <c r="L3" s="3"/>
      <c r="M3" s="4"/>
    </row>
    <row r="4" spans="1:17" ht="33" x14ac:dyDescent="0.3">
      <c r="A4" s="18" t="s">
        <v>1</v>
      </c>
      <c r="B4" s="28">
        <v>3000</v>
      </c>
      <c r="C4" s="17"/>
      <c r="D4" s="10"/>
      <c r="E4" s="40"/>
      <c r="F4" s="3"/>
      <c r="G4" s="4"/>
      <c r="H4" s="27"/>
      <c r="K4" s="35"/>
      <c r="L4" s="3"/>
      <c r="M4" s="4"/>
    </row>
    <row r="5" spans="1:17" ht="16.5" x14ac:dyDescent="0.3">
      <c r="A5" s="16" t="s">
        <v>2</v>
      </c>
      <c r="B5" s="28">
        <f>B3-B4</f>
        <v>28000</v>
      </c>
      <c r="C5" s="17"/>
      <c r="D5" s="10"/>
      <c r="E5" s="41" t="s">
        <v>22</v>
      </c>
      <c r="F5" s="8" t="s">
        <v>23</v>
      </c>
      <c r="G5" s="14"/>
      <c r="H5" s="8"/>
      <c r="I5" s="8"/>
      <c r="M5" s="45"/>
      <c r="N5" s="31"/>
      <c r="O5" s="31"/>
      <c r="P5" s="31"/>
      <c r="Q5" s="31"/>
    </row>
    <row r="6" spans="1:17" ht="16.5" x14ac:dyDescent="0.3">
      <c r="A6" s="16" t="s">
        <v>3</v>
      </c>
      <c r="B6" s="28">
        <f>B4</f>
        <v>3000</v>
      </c>
      <c r="C6" s="17"/>
      <c r="D6" s="10"/>
      <c r="E6" s="6">
        <v>587</v>
      </c>
      <c r="F6" s="3">
        <f>60*10.764</f>
        <v>645.83999999999992</v>
      </c>
      <c r="G6" s="14"/>
      <c r="H6" s="8"/>
      <c r="I6" s="8"/>
      <c r="M6" s="45"/>
      <c r="N6" s="31"/>
      <c r="O6" s="31"/>
      <c r="P6" s="31"/>
      <c r="Q6" s="31"/>
    </row>
    <row r="7" spans="1:17" ht="16.5" x14ac:dyDescent="0.3">
      <c r="A7" s="16" t="s">
        <v>4</v>
      </c>
      <c r="B7" s="19">
        <v>0</v>
      </c>
      <c r="C7" s="20"/>
      <c r="D7" s="42"/>
      <c r="E7" s="6">
        <f>E6*1.1</f>
        <v>645.70000000000005</v>
      </c>
      <c r="F7" s="3"/>
      <c r="G7" s="5"/>
      <c r="H7" s="8"/>
      <c r="I7" s="8"/>
      <c r="M7" s="46"/>
      <c r="N7" s="31"/>
      <c r="O7" s="31"/>
      <c r="P7" s="31"/>
      <c r="Q7" s="31"/>
    </row>
    <row r="8" spans="1:17" ht="16.5" x14ac:dyDescent="0.3">
      <c r="A8" s="16" t="s">
        <v>5</v>
      </c>
      <c r="B8" s="19">
        <f>B9-B7</f>
        <v>60</v>
      </c>
      <c r="C8" s="20"/>
      <c r="D8" s="42"/>
      <c r="E8" s="6"/>
      <c r="F8" s="32"/>
      <c r="G8" s="5"/>
      <c r="H8" s="10"/>
      <c r="I8" s="10"/>
      <c r="M8" s="46"/>
      <c r="N8" s="31"/>
      <c r="O8" s="31"/>
      <c r="P8" s="31"/>
      <c r="Q8" s="31"/>
    </row>
    <row r="9" spans="1:17" ht="16.5" x14ac:dyDescent="0.3">
      <c r="A9" s="16" t="s">
        <v>6</v>
      </c>
      <c r="B9" s="19">
        <v>60</v>
      </c>
      <c r="C9" s="20"/>
      <c r="D9" s="42"/>
      <c r="E9" s="6"/>
      <c r="F9" s="32"/>
      <c r="G9" s="13"/>
      <c r="H9" s="8"/>
      <c r="I9" s="8"/>
      <c r="J9" s="34"/>
      <c r="M9" s="46"/>
      <c r="N9" s="31"/>
      <c r="O9" s="31"/>
      <c r="P9" s="31"/>
      <c r="Q9" s="31"/>
    </row>
    <row r="10" spans="1:17" ht="33" x14ac:dyDescent="0.3">
      <c r="A10" s="18" t="s">
        <v>7</v>
      </c>
      <c r="B10" s="19">
        <f>90*B7/B9</f>
        <v>0</v>
      </c>
      <c r="C10" s="20"/>
      <c r="D10" s="42"/>
      <c r="E10" s="13"/>
      <c r="F10" s="52"/>
      <c r="G10" s="13"/>
      <c r="H10" s="31"/>
      <c r="I10" s="31"/>
      <c r="J10" s="34"/>
      <c r="K10" s="34"/>
      <c r="L10" s="30"/>
      <c r="M10" s="46"/>
      <c r="N10" s="31"/>
      <c r="O10" s="31"/>
      <c r="P10" s="31"/>
      <c r="Q10" s="31"/>
    </row>
    <row r="11" spans="1:17" ht="16.5" x14ac:dyDescent="0.3">
      <c r="A11" s="16"/>
      <c r="B11" s="29">
        <f>B10%</f>
        <v>0</v>
      </c>
      <c r="C11" s="37"/>
      <c r="D11" s="43"/>
      <c r="G11" s="13"/>
      <c r="H11" s="31"/>
      <c r="I11" s="31"/>
      <c r="J11" s="34"/>
      <c r="K11" s="34"/>
      <c r="L11" s="30"/>
      <c r="M11" s="47"/>
      <c r="N11" s="31"/>
      <c r="O11" s="31"/>
      <c r="P11" s="31"/>
      <c r="Q11" s="31"/>
    </row>
    <row r="12" spans="1:17" ht="16.5" x14ac:dyDescent="0.3">
      <c r="A12" s="16" t="s">
        <v>8</v>
      </c>
      <c r="B12" s="28">
        <f>B6*B11</f>
        <v>0</v>
      </c>
      <c r="C12" s="21"/>
      <c r="D12" s="44"/>
      <c r="E12" t="s">
        <v>24</v>
      </c>
      <c r="G12" s="13"/>
      <c r="H12" s="31"/>
      <c r="I12" s="31"/>
      <c r="J12" s="34"/>
      <c r="K12" s="34"/>
      <c r="L12" s="30"/>
      <c r="M12" s="45"/>
      <c r="N12" s="31"/>
      <c r="O12" s="31"/>
      <c r="P12" s="31"/>
      <c r="Q12" s="31"/>
    </row>
    <row r="13" spans="1:17" ht="16.5" x14ac:dyDescent="0.3">
      <c r="A13" s="16" t="s">
        <v>9</v>
      </c>
      <c r="B13" s="28">
        <f>B6-B12</f>
        <v>3000</v>
      </c>
      <c r="C13" s="21"/>
      <c r="D13" s="44"/>
      <c r="G13" s="13"/>
      <c r="H13" s="51"/>
      <c r="I13" s="51"/>
      <c r="J13" s="34"/>
      <c r="K13" s="34"/>
      <c r="L13" s="30"/>
      <c r="M13" s="45"/>
      <c r="N13" s="31"/>
      <c r="O13" s="31"/>
      <c r="P13" s="31"/>
      <c r="Q13" s="31"/>
    </row>
    <row r="14" spans="1:17" ht="16.5" x14ac:dyDescent="0.3">
      <c r="A14" s="16" t="s">
        <v>2</v>
      </c>
      <c r="B14" s="28">
        <f>B5</f>
        <v>28000</v>
      </c>
      <c r="C14" s="17"/>
      <c r="D14" s="10"/>
      <c r="E14" s="6"/>
      <c r="G14" s="13"/>
      <c r="H14" s="31"/>
      <c r="I14" s="31"/>
      <c r="J14" s="34"/>
      <c r="K14" s="34"/>
      <c r="L14" s="30"/>
      <c r="M14" s="45"/>
      <c r="N14" s="31"/>
      <c r="O14" s="31"/>
      <c r="P14" s="31"/>
      <c r="Q14" s="31"/>
    </row>
    <row r="15" spans="1:17" ht="16.5" x14ac:dyDescent="0.3">
      <c r="A15" s="16" t="s">
        <v>10</v>
      </c>
      <c r="B15" s="28">
        <f>B14+B13</f>
        <v>31000</v>
      </c>
      <c r="C15" s="17"/>
      <c r="D15" s="10"/>
      <c r="E15" s="6"/>
      <c r="G15" s="13"/>
      <c r="H15" s="34"/>
      <c r="I15" s="34"/>
      <c r="J15" s="34"/>
      <c r="K15" s="34"/>
      <c r="L15" s="30"/>
      <c r="M15" s="4"/>
    </row>
    <row r="16" spans="1:17" ht="16.5" x14ac:dyDescent="0.3">
      <c r="A16" s="16" t="s">
        <v>21</v>
      </c>
      <c r="B16" s="22">
        <v>587</v>
      </c>
      <c r="C16" s="38"/>
      <c r="D16" s="8"/>
      <c r="E16" s="5"/>
      <c r="F16" s="5"/>
      <c r="G16" s="5"/>
      <c r="H16" s="6"/>
      <c r="M16" s="33"/>
    </row>
    <row r="17" spans="1:14" ht="16.5" x14ac:dyDescent="0.3">
      <c r="A17" s="16" t="s">
        <v>11</v>
      </c>
      <c r="B17" s="23">
        <f>B15*B16</f>
        <v>18197000</v>
      </c>
      <c r="C17" s="23"/>
      <c r="D17" s="10"/>
      <c r="E17" s="5"/>
      <c r="F17" s="36"/>
      <c r="G17" s="5"/>
      <c r="H17" s="6"/>
      <c r="M17" s="5"/>
      <c r="N17" s="6"/>
    </row>
    <row r="18" spans="1:14" ht="16.5" x14ac:dyDescent="0.3">
      <c r="A18" s="16" t="s">
        <v>25</v>
      </c>
      <c r="B18" s="23">
        <v>1200000</v>
      </c>
      <c r="C18" s="23"/>
      <c r="D18" s="10"/>
      <c r="E18" s="5"/>
      <c r="F18" s="36"/>
      <c r="G18" s="5"/>
      <c r="H18" s="6"/>
      <c r="M18" s="5"/>
      <c r="N18" s="6"/>
    </row>
    <row r="19" spans="1:14" ht="16.5" x14ac:dyDescent="0.3">
      <c r="A19" s="16" t="s">
        <v>26</v>
      </c>
      <c r="B19" s="23">
        <f>B18+B17</f>
        <v>19397000</v>
      </c>
      <c r="C19" s="23"/>
      <c r="D19" s="10"/>
      <c r="E19" s="5"/>
      <c r="F19" s="36"/>
      <c r="G19" s="5"/>
      <c r="H19" s="6"/>
      <c r="M19" s="5"/>
      <c r="N19" s="6"/>
    </row>
    <row r="20" spans="1:14" ht="16.5" x14ac:dyDescent="0.3">
      <c r="A20" s="16" t="s">
        <v>12</v>
      </c>
      <c r="B20" s="24">
        <f>646*B4</f>
        <v>1938000</v>
      </c>
      <c r="C20" s="17"/>
      <c r="D20" s="10"/>
      <c r="E20" s="6"/>
      <c r="F20" s="5"/>
    </row>
    <row r="21" spans="1:14" ht="16.5" x14ac:dyDescent="0.3">
      <c r="A21" s="19" t="s">
        <v>16</v>
      </c>
      <c r="B21" s="24">
        <f>B17*0.03/12</f>
        <v>45492.5</v>
      </c>
      <c r="C21" s="39"/>
      <c r="D21" s="10"/>
      <c r="E21" s="6"/>
      <c r="F21" s="5"/>
    </row>
    <row r="22" spans="1:14" x14ac:dyDescent="0.25">
      <c r="B22" s="12"/>
    </row>
    <row r="23" spans="1:14" x14ac:dyDescent="0.25">
      <c r="B23" s="12"/>
    </row>
    <row r="25" spans="1:14" x14ac:dyDescent="0.25">
      <c r="C25" t="s">
        <v>14</v>
      </c>
    </row>
    <row r="26" spans="1:14" x14ac:dyDescent="0.25">
      <c r="B26" s="9" t="s">
        <v>15</v>
      </c>
      <c r="C26" s="8" t="s">
        <v>20</v>
      </c>
      <c r="D26" s="8"/>
      <c r="E26" s="8" t="s">
        <v>11</v>
      </c>
      <c r="F26" s="8" t="s">
        <v>17</v>
      </c>
      <c r="G26" s="8" t="s">
        <v>18</v>
      </c>
      <c r="H26" s="8" t="s">
        <v>19</v>
      </c>
      <c r="I26" s="8"/>
    </row>
    <row r="27" spans="1:14" ht="17.25" x14ac:dyDescent="0.3">
      <c r="B27" s="9">
        <v>511</v>
      </c>
      <c r="C27" s="8"/>
      <c r="D27" s="8"/>
      <c r="E27" s="8">
        <v>18400000</v>
      </c>
      <c r="F27" s="10">
        <f t="shared" ref="F27:F33" si="0">E27/B27</f>
        <v>36007.827788649709</v>
      </c>
      <c r="G27" s="10" t="e">
        <f>E27/C27</f>
        <v>#DIV/0!</v>
      </c>
      <c r="H27" s="10" t="e">
        <f>E27/#REF!</f>
        <v>#REF!</v>
      </c>
      <c r="I27" s="8">
        <f>C27/B27</f>
        <v>0</v>
      </c>
      <c r="J27" s="15"/>
    </row>
    <row r="28" spans="1:14" ht="17.25" x14ac:dyDescent="0.3">
      <c r="B28" s="9">
        <v>790</v>
      </c>
      <c r="C28" s="8"/>
      <c r="D28" s="8"/>
      <c r="E28" s="8">
        <v>25400000</v>
      </c>
      <c r="F28" s="10">
        <f t="shared" si="0"/>
        <v>32151.898734177215</v>
      </c>
      <c r="G28" s="10" t="e">
        <f>E28/C28</f>
        <v>#DIV/0!</v>
      </c>
      <c r="H28" s="10" t="e">
        <f>E28/#REF!</f>
        <v>#REF!</v>
      </c>
      <c r="I28" s="8">
        <f>C28/B28</f>
        <v>0</v>
      </c>
      <c r="J28" s="15"/>
    </row>
    <row r="29" spans="1:14" x14ac:dyDescent="0.25">
      <c r="B29" s="9">
        <v>665</v>
      </c>
      <c r="C29" s="8"/>
      <c r="D29" s="8"/>
      <c r="E29" s="10">
        <v>23000000</v>
      </c>
      <c r="F29" s="10">
        <f t="shared" si="0"/>
        <v>34586.466165413534</v>
      </c>
      <c r="G29" s="10" t="e">
        <f t="shared" ref="G29:G33" si="1">E29/C29</f>
        <v>#DIV/0!</v>
      </c>
      <c r="H29" s="10" t="e">
        <f>E29/#REF!</f>
        <v>#REF!</v>
      </c>
      <c r="I29" s="8"/>
    </row>
    <row r="30" spans="1:14" x14ac:dyDescent="0.25">
      <c r="B30" s="9">
        <v>590</v>
      </c>
      <c r="C30" s="8"/>
      <c r="D30" s="8"/>
      <c r="E30" s="10">
        <v>19800000</v>
      </c>
      <c r="F30" s="10">
        <f t="shared" si="0"/>
        <v>33559.322033898308</v>
      </c>
      <c r="G30" s="10" t="e">
        <f t="shared" si="1"/>
        <v>#DIV/0!</v>
      </c>
      <c r="H30" s="10" t="e">
        <f>E30/#REF!</f>
        <v>#REF!</v>
      </c>
      <c r="I30" s="8" t="e">
        <f>#REF!/B30</f>
        <v>#REF!</v>
      </c>
    </row>
    <row r="31" spans="1:14" x14ac:dyDescent="0.25">
      <c r="B31" s="9">
        <v>665</v>
      </c>
      <c r="C31" s="25"/>
      <c r="E31" s="26">
        <v>22300000</v>
      </c>
      <c r="F31" s="26">
        <f t="shared" si="0"/>
        <v>33533.834586466168</v>
      </c>
      <c r="G31" s="10" t="e">
        <f t="shared" si="1"/>
        <v>#DIV/0!</v>
      </c>
      <c r="H31" s="26" t="e">
        <f>E31/#REF!</f>
        <v>#REF!</v>
      </c>
      <c r="I31" s="8">
        <f>C31/B31</f>
        <v>0</v>
      </c>
    </row>
    <row r="32" spans="1:14" x14ac:dyDescent="0.25">
      <c r="E32" s="26"/>
      <c r="F32" s="26" t="e">
        <f t="shared" si="0"/>
        <v>#DIV/0!</v>
      </c>
      <c r="G32" s="26" t="e">
        <f t="shared" si="1"/>
        <v>#DIV/0!</v>
      </c>
      <c r="H32" s="26" t="e">
        <f>E32/#REF!</f>
        <v>#REF!</v>
      </c>
      <c r="I32" t="e">
        <f>#REF!/B32</f>
        <v>#REF!</v>
      </c>
    </row>
    <row r="33" spans="1:10" x14ac:dyDescent="0.25">
      <c r="E33" s="25"/>
      <c r="F33" s="26" t="e">
        <f t="shared" si="0"/>
        <v>#DIV/0!</v>
      </c>
      <c r="G33" s="26" t="e">
        <f t="shared" si="1"/>
        <v>#DIV/0!</v>
      </c>
      <c r="H33" s="26" t="e">
        <f>E33/#REF!</f>
        <v>#REF!</v>
      </c>
    </row>
    <row r="35" spans="1:10" x14ac:dyDescent="0.25">
      <c r="A35">
        <v>676</v>
      </c>
      <c r="B35" s="7">
        <v>18523752</v>
      </c>
      <c r="C35">
        <f t="shared" ref="C35:C41" si="2">B35/A35</f>
        <v>27402</v>
      </c>
      <c r="D35">
        <v>1111500</v>
      </c>
      <c r="E35">
        <v>30000</v>
      </c>
      <c r="F35">
        <f t="shared" ref="F35:F41" si="3">E35+D35+B35</f>
        <v>19665252</v>
      </c>
      <c r="G35">
        <f>F35/A35</f>
        <v>29090.609467455623</v>
      </c>
      <c r="H35" s="6"/>
    </row>
    <row r="36" spans="1:10" x14ac:dyDescent="0.25">
      <c r="A36">
        <v>587</v>
      </c>
      <c r="B36" s="7">
        <v>15513823</v>
      </c>
      <c r="C36">
        <f t="shared" si="2"/>
        <v>26429</v>
      </c>
      <c r="D36">
        <v>931000</v>
      </c>
      <c r="E36">
        <v>30000</v>
      </c>
      <c r="F36">
        <f t="shared" si="3"/>
        <v>16474823</v>
      </c>
      <c r="G36">
        <f>F36/A36</f>
        <v>28066.137989778534</v>
      </c>
      <c r="H36" s="6">
        <f>132.8*10.764</f>
        <v>1429.4592</v>
      </c>
      <c r="J36">
        <f>21700+2500</f>
        <v>24200</v>
      </c>
    </row>
    <row r="37" spans="1:10" x14ac:dyDescent="0.25">
      <c r="A37">
        <v>676</v>
      </c>
      <c r="B37" s="7">
        <v>18047172</v>
      </c>
      <c r="C37">
        <f t="shared" si="2"/>
        <v>26697</v>
      </c>
      <c r="D37">
        <v>1083000</v>
      </c>
      <c r="E37">
        <v>30000</v>
      </c>
      <c r="F37">
        <f t="shared" si="3"/>
        <v>19160172</v>
      </c>
      <c r="G37">
        <f>F37/A37</f>
        <v>28343.449704142011</v>
      </c>
    </row>
    <row r="38" spans="1:10" ht="15.75" x14ac:dyDescent="0.25">
      <c r="A38" s="48">
        <v>655</v>
      </c>
      <c r="B38" s="49">
        <v>17768185</v>
      </c>
      <c r="C38" s="50">
        <f t="shared" si="2"/>
        <v>27127</v>
      </c>
      <c r="D38" s="50">
        <v>1066500</v>
      </c>
      <c r="E38" s="50">
        <v>30000</v>
      </c>
      <c r="F38" s="50">
        <f t="shared" si="3"/>
        <v>18864685</v>
      </c>
      <c r="G38" s="50">
        <f>F38/A38</f>
        <v>28801.045801526718</v>
      </c>
    </row>
    <row r="39" spans="1:10" ht="15.75" x14ac:dyDescent="0.25">
      <c r="A39" s="30">
        <v>790</v>
      </c>
      <c r="B39" s="7">
        <v>19819520</v>
      </c>
      <c r="C39">
        <f t="shared" si="2"/>
        <v>25088</v>
      </c>
      <c r="D39">
        <v>1189500</v>
      </c>
      <c r="E39" s="50">
        <v>30000</v>
      </c>
      <c r="F39" s="50">
        <f t="shared" si="3"/>
        <v>21039020</v>
      </c>
      <c r="G39" s="50">
        <f>F39/A39</f>
        <v>26631.67088607595</v>
      </c>
    </row>
    <row r="40" spans="1:10" ht="15.75" x14ac:dyDescent="0.25">
      <c r="A40" s="48"/>
      <c r="B40" s="49"/>
      <c r="C40" s="50" t="e">
        <f t="shared" si="2"/>
        <v>#DIV/0!</v>
      </c>
      <c r="D40" s="50">
        <v>1194000</v>
      </c>
      <c r="E40" s="50">
        <v>30000</v>
      </c>
      <c r="F40" s="50">
        <f t="shared" si="3"/>
        <v>1224000</v>
      </c>
      <c r="G40" s="50">
        <f>AVERAGE(G35:G39)</f>
        <v>28186.582769795768</v>
      </c>
    </row>
    <row r="41" spans="1:10" ht="15.75" x14ac:dyDescent="0.25">
      <c r="A41" s="48"/>
      <c r="B41" s="49"/>
      <c r="C41" s="50" t="e">
        <f t="shared" si="2"/>
        <v>#DIV/0!</v>
      </c>
      <c r="D41" s="50">
        <v>1220500</v>
      </c>
      <c r="E41" s="50">
        <v>30000</v>
      </c>
      <c r="F41" s="50">
        <f t="shared" si="3"/>
        <v>1250500</v>
      </c>
      <c r="G41" s="50"/>
    </row>
    <row r="42" spans="1:10" ht="15.75" x14ac:dyDescent="0.25">
      <c r="A42" s="30"/>
    </row>
    <row r="43" spans="1:10" ht="15.75" x14ac:dyDescent="0.25">
      <c r="A43" s="30"/>
    </row>
    <row r="44" spans="1:10" ht="15.75" x14ac:dyDescent="0.25">
      <c r="A44" s="30"/>
    </row>
    <row r="64" spans="3:5" x14ac:dyDescent="0.25">
      <c r="C64" s="6"/>
      <c r="D64" s="6"/>
      <c r="E64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topLeftCell="A10" workbookViewId="0">
      <selection activeCell="A44" sqref="A4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9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topLeftCell="H4" zoomScale="148" zoomScaleNormal="148" workbookViewId="0">
      <selection activeCell="AD15" sqref="AD1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2024-03-11T06:50:19Z</dcterms:modified>
</cp:coreProperties>
</file>