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rch 2024\ATHUNIK BIPLOB TANTI - SBI\"/>
    </mc:Choice>
  </mc:AlternateContent>
  <xr:revisionPtr revIDLastSave="0" documentId="13_ncr:1_{55088AC0-CB06-402F-8189-2D2A77C152F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F33" i="4" l="1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H8" i="4" s="1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7" i="4"/>
  <c r="Q7" i="4" s="1"/>
  <c r="B7" i="4" s="1"/>
  <c r="C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F8" i="4" l="1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<sst xmlns="http://schemas.openxmlformats.org/spreadsheetml/2006/main" count="48" uniqueCount="41">
  <si>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</si>
  <si>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</si>
  <si>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</si>
  <si>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</si>
  <si>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</si>
  <si>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</si>
  <si>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</si>
  <si>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</si>
  <si>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</si>
  <si>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</si>
  <si>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</si>
  <si>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</si>
  <si>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</si>
  <si>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</si>
  <si>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</si>
  <si>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</si>
  <si>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</si>
  <si>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</si>
  <si>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</si>
  <si>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</si>
  <si>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</si>
  <si>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</si>
  <si>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</si>
  <si>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</si>
  <si>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</si>
  <si>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</si>
  <si>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</si>
  <si>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</si>
  <si>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</si>
  <si>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</si>
  <si>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</si>
  <si>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</si>
  <si>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</si>
  <si>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</si>
  <si>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</si>
  <si>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</si>
  <si>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</si>
  <si>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</si>
  <si>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State Bank Of India ( RACPC Sion )  - ATHUNIK BIPLOB TANTI</t>
  </si>
  <si>
    <t>Agree BUA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</si>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</sst>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3" fontId="12" fillId="3" borderId="3" xfId="0" applyNumberFormat="1" applyFont="1" applyFill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507363</xdr:colOff>
      <xdr:row>41</xdr:row>
      <xdr:rowOff>86763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ACA18B-F789-43B1-8C04-312CB9036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85763" cy="7440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457199</xdr:colOff>
      <xdr:row>7</xdr:row>
      <xdr:rowOff>0</xdr:rowOff>
    </xdr:from>
    <xdr:to>
      <xdr:col>29</xdr:col>
      <xdr:colOff>231150</xdr:colOff>
      <xdr:row>39</xdr:row>
      <xdr:rowOff>142829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3D02EC-A03E-4AA1-9C56-3931D8F3D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199" y="1333500"/>
          <a:ext cx="17452351" cy="6238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29</xdr:col>
      <xdr:colOff>478784</xdr:colOff>
      <xdr:row>33</xdr:row>
      <xdr:rowOff>115171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127909-6C21-4D22-A891-BB48AD74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8157184" cy="62397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564521</xdr:colOff>
      <xdr:row>37</xdr:row>
      <xdr:rowOff>143806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81A13E-590C-4E09-86CE-64C51F3A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42921" cy="6668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tabSelected="1" topLeftCell="A19" zoomScaleNormal="100" workbookViewId="0">
      <selection activeCell="Y45" sqref="Y45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0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/>
      <c r="T2"/>
    </row>
    <row r="3" spans="1:20" s="46" customFormat="1" x14ac:dyDescent="0.25">
      <c r="A3" s="44">
        <f t="shared" ref="A3:A14" si="0">N3</f>
        <v>0</v>
      </c>
      <c r="B3" s="44">
        <f t="shared" ref="B3:B14" si="1">Q3</f>
        <v>309</v>
      </c>
      <c r="C3" s="44">
        <f>B3*1.2</f>
        <v>370.8</v>
      </c>
      <c r="D3" s="44">
        <f t="shared" ref="D3:D14" si="2">C3*1.2</f>
        <v>444.96</v>
      </c>
      <c r="E3" s="45">
        <f t="shared" ref="E3:E14" si="3">R3</f>
        <v>2890000</v>
      </c>
      <c r="F3" s="44">
        <f t="shared" ref="F3:F14" si="4">ROUND((E3/B3),0)</f>
        <v>9353</v>
      </c>
      <c r="G3" s="44">
        <f t="shared" ref="G3:G14" si="5">ROUND((E3/C3),0)</f>
        <v>7794</v>
      </c>
      <c r="H3" s="44">
        <f t="shared" ref="H3:H14" si="6">ROUND((E3/D3),0)</f>
        <v>6495</v>
      </c>
      <c r="I3" s="44" t="e">
        <f>#REF!</f>
        <v>#REF!</v>
      </c>
      <c r="J3" s="44">
        <f t="shared" ref="J3:J14" si="7">S3</f>
        <v>0</v>
      </c>
      <c r="O3" s="46">
        <v>0</v>
      </c>
      <c r="P3" s="46">
        <f t="shared" ref="P3:Q14" si="8">O3/1.2</f>
        <v>0</v>
      </c>
      <c r="Q3" s="46">
        <v>309</v>
      </c>
      <c r="R3" s="47">
        <v>2890000</v>
      </c>
    </row>
    <row r="4" spans="1:20" s="46" customFormat="1" x14ac:dyDescent="0.25">
      <c r="A4" s="44">
        <f t="shared" ref="A4:A9" si="9">N4</f>
        <v>0</v>
      </c>
      <c r="B4" s="44">
        <f t="shared" ref="B4:B9" si="10">Q4</f>
        <v>324</v>
      </c>
      <c r="C4" s="44">
        <f t="shared" ref="C4:C9" si="11">B4*1.2</f>
        <v>388.8</v>
      </c>
      <c r="D4" s="44">
        <f t="shared" ref="D4:D9" si="12">C4*1.2</f>
        <v>466.56</v>
      </c>
      <c r="E4" s="45">
        <f t="shared" ref="E4:E9" si="13">R4</f>
        <v>2160000</v>
      </c>
      <c r="F4" s="44">
        <f t="shared" ref="F4:F9" si="14">ROUND((E4/B4),0)</f>
        <v>6667</v>
      </c>
      <c r="G4" s="44">
        <f t="shared" ref="G4:G9" si="15">ROUND((E4/C4),0)</f>
        <v>5556</v>
      </c>
      <c r="H4" s="44">
        <f t="shared" ref="H4:H9" si="16">ROUND((E4/D4),0)</f>
        <v>4630</v>
      </c>
      <c r="I4" s="44" t="e">
        <f>#REF!</f>
        <v>#REF!</v>
      </c>
      <c r="J4" s="44">
        <f t="shared" ref="J4:J9" si="17">S4</f>
        <v>0</v>
      </c>
      <c r="O4" s="46">
        <v>0</v>
      </c>
      <c r="P4" s="46">
        <f t="shared" ref="P4:P9" si="18">O4/1.2</f>
        <v>0</v>
      </c>
      <c r="Q4" s="46">
        <v>324</v>
      </c>
      <c r="R4" s="47">
        <v>2160000</v>
      </c>
    </row>
    <row r="5" spans="1:20" x14ac:dyDescent="0.25">
      <c r="A5" s="4">
        <f t="shared" si="9"/>
        <v>0</v>
      </c>
      <c r="B5" s="4">
        <f t="shared" si="10"/>
        <v>309</v>
      </c>
      <c r="C5" s="4">
        <f t="shared" si="11"/>
        <v>370.8</v>
      </c>
      <c r="D5" s="4">
        <f t="shared" si="12"/>
        <v>444.96</v>
      </c>
      <c r="E5" s="5">
        <f t="shared" si="13"/>
        <v>3084000</v>
      </c>
      <c r="F5" s="9">
        <f t="shared" si="14"/>
        <v>9981</v>
      </c>
      <c r="G5" s="9">
        <f t="shared" si="15"/>
        <v>8317</v>
      </c>
      <c r="H5" s="9">
        <f t="shared" si="16"/>
        <v>6931</v>
      </c>
      <c r="I5" s="4" t="e">
        <f>#REF!</f>
        <v>#REF!</v>
      </c>
      <c r="J5" s="4">
        <f t="shared" si="17"/>
        <v>0</v>
      </c>
      <c r="O5">
        <v>0</v>
      </c>
      <c r="P5">
        <f t="shared" si="18"/>
        <v>0</v>
      </c>
      <c r="Q5">
        <v>309</v>
      </c>
      <c r="R5" s="2">
        <v>3084000</v>
      </c>
    </row>
    <row r="6" spans="1:20" x14ac:dyDescent="0.25">
      <c r="A6" s="4">
        <f t="shared" si="9"/>
        <v>0</v>
      </c>
      <c r="B6" s="4">
        <f t="shared" si="10"/>
        <v>0</v>
      </c>
      <c r="C6" s="4">
        <f t="shared" si="11"/>
        <v>0</v>
      </c>
      <c r="D6" s="4">
        <f t="shared" si="12"/>
        <v>0</v>
      </c>
      <c r="E6" s="5">
        <f t="shared" si="13"/>
        <v>0</v>
      </c>
      <c r="F6" s="9" t="e">
        <f t="shared" si="14"/>
        <v>#DIV/0!</v>
      </c>
      <c r="G6" s="9" t="e">
        <f t="shared" si="15"/>
        <v>#DIV/0!</v>
      </c>
      <c r="H6" s="9" t="e">
        <f t="shared" si="16"/>
        <v>#DIV/0!</v>
      </c>
      <c r="I6" s="4" t="e">
        <f>#REF!</f>
        <v>#REF!</v>
      </c>
      <c r="J6" s="4">
        <f t="shared" si="17"/>
        <v>0</v>
      </c>
      <c r="O6">
        <v>0</v>
      </c>
      <c r="P6">
        <f t="shared" si="18"/>
        <v>0</v>
      </c>
      <c r="Q6">
        <f t="shared" ref="Q4:Q9" si="19">P6/1.2</f>
        <v>0</v>
      </c>
      <c r="R6" s="2">
        <v>0</v>
      </c>
    </row>
    <row r="7" spans="1:20" x14ac:dyDescent="0.25">
      <c r="A7" s="4">
        <f t="shared" si="9"/>
        <v>0</v>
      </c>
      <c r="B7" s="4">
        <f t="shared" si="10"/>
        <v>0</v>
      </c>
      <c r="C7" s="4">
        <f t="shared" si="11"/>
        <v>0</v>
      </c>
      <c r="D7" s="4">
        <f t="shared" si="12"/>
        <v>0</v>
      </c>
      <c r="E7" s="5">
        <f t="shared" si="13"/>
        <v>0</v>
      </c>
      <c r="F7" s="9" t="e">
        <f t="shared" si="14"/>
        <v>#DIV/0!</v>
      </c>
      <c r="G7" s="9" t="e">
        <f t="shared" si="15"/>
        <v>#DIV/0!</v>
      </c>
      <c r="H7" s="9" t="e">
        <f t="shared" si="16"/>
        <v>#DIV/0!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f t="shared" si="19"/>
        <v>0</v>
      </c>
      <c r="R7" s="2">
        <v>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si="19"/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0" t="s">
        <v>37</v>
      </c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</row>
    <row r="16" spans="1:20" s="46" customFormat="1" x14ac:dyDescent="0.25">
      <c r="A16" s="44">
        <f t="shared" ref="A16:A28" si="32">N16</f>
        <v>0</v>
      </c>
      <c r="B16" s="44">
        <f t="shared" ref="B16:B28" si="33">Q16</f>
        <v>309</v>
      </c>
      <c r="C16" s="44">
        <f>B16*1.2</f>
        <v>370.8</v>
      </c>
      <c r="D16" s="44">
        <f t="shared" ref="D16:D28" si="34">C16*1.2</f>
        <v>444.96</v>
      </c>
      <c r="E16" s="45">
        <f t="shared" ref="E16:E28" si="35">R16</f>
        <v>3084000</v>
      </c>
      <c r="F16" s="44">
        <f t="shared" ref="F16:F28" si="36">ROUND((E16/B16),0)</f>
        <v>9981</v>
      </c>
      <c r="G16" s="44">
        <f t="shared" ref="G16:G28" si="37">ROUND((E16/C16),0)</f>
        <v>8317</v>
      </c>
      <c r="H16" s="44">
        <f t="shared" ref="H16:H28" si="38">ROUND((E16/D16),0)</f>
        <v>6931</v>
      </c>
      <c r="I16" s="44" t="e">
        <f>#REF!</f>
        <v>#REF!</v>
      </c>
      <c r="J16" s="44">
        <f t="shared" ref="J16:J28" si="39">S16</f>
        <v>0</v>
      </c>
      <c r="O16" s="46">
        <v>0</v>
      </c>
      <c r="P16" s="46">
        <f t="shared" ref="P16:Q28" si="40">O16/1.2</f>
        <v>0</v>
      </c>
      <c r="Q16" s="46">
        <v>309</v>
      </c>
      <c r="R16" s="47">
        <v>3084000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7100</v>
      </c>
      <c r="X29" s="20" t="s">
        <v>40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4600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2500</v>
      </c>
      <c r="X32" s="22"/>
    </row>
    <row r="33" spans="4:24" ht="15.75" x14ac:dyDescent="0.25">
      <c r="D33" t="s">
        <v>39</v>
      </c>
      <c r="E33">
        <v>47.86</v>
      </c>
      <c r="F33" s="7">
        <f>E33*10.764</f>
        <v>515.16503999999998</v>
      </c>
      <c r="S33" s="10"/>
      <c r="T33" s="10"/>
      <c r="U33" s="17" t="s">
        <v>17</v>
      </c>
      <c r="V33" s="23"/>
      <c r="W33" s="24">
        <f>X33-X34</f>
        <v>-1</v>
      </c>
      <c r="X33" s="25">
        <v>2024</v>
      </c>
    </row>
    <row r="34" spans="4:24" ht="15.75" x14ac:dyDescent="0.25">
      <c r="S34" s="10"/>
      <c r="T34" s="10"/>
      <c r="U34" s="17" t="s">
        <v>18</v>
      </c>
      <c r="V34" s="23"/>
      <c r="W34" s="24">
        <f>W35-W33</f>
        <v>61</v>
      </c>
      <c r="X34" s="24">
        <v>2025</v>
      </c>
    </row>
    <row r="35" spans="4:24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4" ht="39" customHeight="1" x14ac:dyDescent="0.25">
      <c r="P36" s="41" t="s">
        <v>38</v>
      </c>
      <c r="Q36" s="41"/>
      <c r="R36" s="41"/>
      <c r="S36" s="41"/>
      <c r="T36" s="42"/>
      <c r="U36" s="21" t="s">
        <v>20</v>
      </c>
      <c r="V36" s="23"/>
      <c r="W36" s="24">
        <f>90*W33/W35</f>
        <v>-1.5</v>
      </c>
      <c r="X36" s="24"/>
    </row>
    <row r="37" spans="4:24" ht="15.75" x14ac:dyDescent="0.25">
      <c r="U37" s="17"/>
      <c r="V37" s="26"/>
      <c r="W37" s="27">
        <v>0</v>
      </c>
      <c r="X37" s="27"/>
    </row>
    <row r="38" spans="4:24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4:24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4:24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4600</v>
      </c>
      <c r="X40" s="22"/>
    </row>
    <row r="41" spans="4:24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4:24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7100</v>
      </c>
      <c r="X42" s="22"/>
    </row>
    <row r="43" spans="4:24" ht="15.75" x14ac:dyDescent="0.25">
      <c r="S43" s="10"/>
      <c r="T43" s="10"/>
      <c r="U43" s="23"/>
      <c r="V43" s="23"/>
      <c r="W43" s="24"/>
      <c r="X43" s="24"/>
    </row>
    <row r="44" spans="4:24" ht="15.75" x14ac:dyDescent="0.25">
      <c r="S44" s="10"/>
      <c r="T44" s="10"/>
      <c r="U44" s="28" t="s">
        <v>32</v>
      </c>
      <c r="V44" s="30"/>
      <c r="W44" s="25">
        <v>515</v>
      </c>
      <c r="X44" s="24"/>
    </row>
    <row r="45" spans="4:24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3656500</v>
      </c>
      <c r="X45" s="33"/>
    </row>
    <row r="46" spans="4:24" ht="15.75" x14ac:dyDescent="0.25">
      <c r="S46" s="11"/>
      <c r="T46" s="10"/>
      <c r="U46" s="17" t="s">
        <v>25</v>
      </c>
      <c r="V46" s="23"/>
      <c r="W46" s="34">
        <f>W45*0.9</f>
        <v>3290850</v>
      </c>
      <c r="X46" s="24"/>
    </row>
    <row r="47" spans="4:24" ht="15.75" x14ac:dyDescent="0.25">
      <c r="S47" s="10"/>
      <c r="T47" s="10"/>
      <c r="U47" s="17" t="s">
        <v>26</v>
      </c>
      <c r="V47" s="23"/>
      <c r="W47" s="34">
        <f>W45*0.8</f>
        <v>2925200</v>
      </c>
      <c r="X47" s="34"/>
    </row>
    <row r="48" spans="4:24" ht="15.75" x14ac:dyDescent="0.25">
      <c r="O48" s="10"/>
      <c r="P48" s="10"/>
      <c r="Q48" s="10"/>
      <c r="R48" s="10"/>
      <c r="S48" s="10"/>
      <c r="T48" s="10"/>
      <c r="U48" s="17"/>
      <c r="V48" s="23"/>
      <c r="W48" s="35"/>
      <c r="X48" s="24"/>
    </row>
    <row r="49" spans="21:24" ht="15.75" x14ac:dyDescent="0.25">
      <c r="U49" s="36" t="s">
        <v>27</v>
      </c>
      <c r="V49" s="37"/>
      <c r="W49" s="43">
        <f>W30*W44</f>
        <v>1287500</v>
      </c>
      <c r="X49" s="38"/>
    </row>
    <row r="50" spans="21:24" ht="15.75" x14ac:dyDescent="0.25">
      <c r="U50" s="17" t="s">
        <v>28</v>
      </c>
      <c r="V50" s="23"/>
      <c r="W50" s="35"/>
      <c r="X50" s="35"/>
    </row>
    <row r="51" spans="21:24" ht="15.75" x14ac:dyDescent="0.25">
      <c r="U51" s="39" t="s">
        <v>29</v>
      </c>
      <c r="V51" s="35"/>
      <c r="W51" s="34">
        <f>W45*0.025/12</f>
        <v>7617.708333333333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9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2024-03-08T12:19:21Z</dcterms:modified>
</cp:coreProperties>
</file>