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SMECCC Bhayander\DILIP K MALANI\"/>
    </mc:Choice>
  </mc:AlternateContent>
  <xr:revisionPtr revIDLastSave="0" documentId="13_ncr:1_{EEC8E939-4932-4F05-ADAE-10E50607797B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4" l="1"/>
  <c r="G29" i="4"/>
  <c r="C5" i="25" l="1"/>
  <c r="C4" i="25"/>
  <c r="C3" i="25"/>
  <c r="P2" i="4"/>
  <c r="P3" i="4"/>
  <c r="B3" i="4" s="1"/>
  <c r="C3" i="4" s="1"/>
  <c r="D3" i="4" s="1"/>
  <c r="P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<sst xmlns="http://schemas.openxmlformats.org/spreadsheetml/2006/main" count="127" uniqueCount="86">
  <si>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</si>
  <si>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</si>
  <si>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</si>
  <si>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</si>
  <si>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</si>
  <si>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</si>
  <si>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</si>
  <si>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</si>
  <si>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</si>
  <si>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</si>
  <si>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</si>
  <si>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</si>
  <si>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</si>
  <si>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</si>
  <si>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</si>
  <si>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</si>
  <si>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</si>
  <si>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</si>
  <si>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</si>
  <si>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</si>
  <si>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</si>
  <si>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</si>
  <si>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</si>
  <si>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</si>
  <si>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</si>
  <si>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</si>
  <si>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</si>
  <si>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</si>
  <si>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</si>
  <si>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</si>
  <si>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</si>
  <si>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</si>
  <si>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</si>
  <si>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</si>
  <si>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</si>
  <si>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</si>
  <si>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</si>
  <si>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</si>
  <si>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</si>
  <si>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</si>
  <si>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</si>
  <si>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</si>
  <si>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</si>
  <si>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</si>
  <si>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</si>
  <si>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</si>
  <si>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</si>
  <si>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</si>
  <si>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</si>
  <si>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</si>
  <si>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</si>
  <si>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</si>
  <si>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</si>
  <si>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</si>
  <si>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</si>
  <si>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</si>
  <si>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</si>
  <si>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</si>
  <si>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</si>
  <si>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</si>
  <si>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</si>
  <si>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</si>
  <si>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</si>
  <si>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</si>
  <si>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</si>
  <si>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</si>
  <si>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</si>
  <si>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</si>
  <si>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</si>
  <si>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</si>
  <si>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</si>
  <si>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</si>
  <si>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</si>
  <si>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</si>
  <si>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</si>
  <si>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</si>
  <si>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</si>
  <si>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</si>
  <si>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</si>
  <si>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</si>
  <si>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</si>
  <si>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</si>
  <si>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</si>
  <si>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05.04.2023</t>
  </si>
  <si>
    <t>RERA CA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</si>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</sst>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363702</xdr:colOff>
      <xdr:row>46</xdr:row>
      <xdr:rowOff>105975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4D859A-2223-4283-B980-308E82A7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5702" cy="8602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354176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8D2128-5ACB-4860-9FD4-C8D362909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6176" cy="8668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363702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B55784-25AD-4CB9-863E-343BF085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55702" cy="844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H22" sqref="H22:H2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2024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2024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workbookViewId="0">
      <selection activeCell="D4" sqref="D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18000</v>
      </c>
      <c r="D3" s="24" t="s">
        <v>75</v>
      </c>
      <c r="E3" s="6" t="s">
        <v>85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15300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2024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2024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15300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18000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655</v>
      </c>
      <c r="D18" s="26"/>
      <c r="F18" s="19"/>
    </row>
    <row r="19" spans="1:6" x14ac:dyDescent="0.25">
      <c r="A19" s="16" t="s">
        <v>73</v>
      </c>
      <c r="B19" s="6"/>
      <c r="C19" s="32">
        <f>C18*C16</f>
        <v>11790000</v>
      </c>
      <c r="D19" s="33"/>
      <c r="E19" s="70"/>
      <c r="F19" s="34"/>
    </row>
    <row r="20" spans="1:6" x14ac:dyDescent="0.25">
      <c r="A20" s="16" t="s">
        <v>24</v>
      </c>
      <c r="C20" s="35">
        <f>C19*90%</f>
        <v>10611000</v>
      </c>
      <c r="D20" s="32"/>
      <c r="F20" s="19"/>
    </row>
    <row r="21" spans="1:6" x14ac:dyDescent="0.25">
      <c r="A21" s="16" t="s">
        <v>25</v>
      </c>
      <c r="C21" s="35">
        <f>C19*80%</f>
        <v>9432000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1768500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24562.5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5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670</v>
      </c>
      <c r="C2" s="4">
        <f t="shared" ref="C2:C16" si="1">B2*1.2</f>
        <v>804</v>
      </c>
      <c r="D2" s="4">
        <f t="shared" ref="D2:D16" si="2">C2*1.2</f>
        <v>964.8</v>
      </c>
      <c r="E2" s="5">
        <f t="shared" ref="E2:E16" si="3">R2</f>
        <v>11900000</v>
      </c>
      <c r="F2" s="4">
        <f t="shared" ref="F2:F15" si="4">ROUND((E2/B2),0)</f>
        <v>17761</v>
      </c>
      <c r="G2" s="4">
        <f t="shared" ref="G2:G15" si="5">ROUND((E2/C2),0)</f>
        <v>14801</v>
      </c>
      <c r="H2" s="4">
        <f t="shared" ref="H2:H15" si="6">ROUND((E2/D2),0)</f>
        <v>12334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670</v>
      </c>
      <c r="R2" s="2">
        <v>11900000</v>
      </c>
      <c r="S2" s="2"/>
    </row>
    <row r="3" spans="1:19" x14ac:dyDescent="0.25">
      <c r="A3" s="4">
        <v>2</v>
      </c>
      <c r="B3" s="4">
        <f t="shared" si="0"/>
        <v>650</v>
      </c>
      <c r="C3" s="4">
        <f t="shared" si="1"/>
        <v>780</v>
      </c>
      <c r="D3" s="4">
        <f t="shared" si="2"/>
        <v>936</v>
      </c>
      <c r="E3" s="5">
        <f t="shared" si="3"/>
        <v>13200000</v>
      </c>
      <c r="F3" s="4">
        <f t="shared" si="4"/>
        <v>20308</v>
      </c>
      <c r="G3" s="4">
        <f t="shared" si="5"/>
        <v>16923</v>
      </c>
      <c r="H3" s="4">
        <f t="shared" si="6"/>
        <v>14103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650</v>
      </c>
      <c r="R3" s="2">
        <v>13200000</v>
      </c>
      <c r="S3" s="2"/>
    </row>
    <row r="4" spans="1:19" x14ac:dyDescent="0.25">
      <c r="A4" s="4">
        <v>3</v>
      </c>
      <c r="B4" s="4">
        <f t="shared" si="0"/>
        <v>650</v>
      </c>
      <c r="C4" s="4">
        <f t="shared" si="1"/>
        <v>780</v>
      </c>
      <c r="D4" s="4">
        <f t="shared" si="2"/>
        <v>936</v>
      </c>
      <c r="E4" s="5">
        <f t="shared" si="3"/>
        <v>11500000</v>
      </c>
      <c r="F4" s="4">
        <f t="shared" si="4"/>
        <v>17692</v>
      </c>
      <c r="G4" s="4">
        <f t="shared" si="5"/>
        <v>14744</v>
      </c>
      <c r="H4" s="4">
        <f t="shared" si="6"/>
        <v>12286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650</v>
      </c>
      <c r="R4" s="2">
        <v>11500000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ref="Q2:Q10" si="10">P5/1.2</f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83</v>
      </c>
      <c r="F28" s="57" t="s">
        <v>84</v>
      </c>
      <c r="G28" s="57">
        <v>655</v>
      </c>
    </row>
    <row r="29" spans="1:19" s="10" customFormat="1" x14ac:dyDescent="0.25">
      <c r="C29" s="72" t="s">
        <v>1</v>
      </c>
      <c r="D29" s="72">
        <v>11700000</v>
      </c>
      <c r="F29" s="57" t="s">
        <v>71</v>
      </c>
      <c r="G29" s="57">
        <f>655+65</f>
        <v>720</v>
      </c>
      <c r="H29" s="10">
        <f>G29/G28</f>
        <v>1.0992366412213741</v>
      </c>
    </row>
    <row r="30" spans="1:19" s="10" customFormat="1" x14ac:dyDescent="0.25">
      <c r="F30" s="57" t="s">
        <v>72</v>
      </c>
      <c r="G30" s="57">
        <v>18000</v>
      </c>
    </row>
    <row r="31" spans="1:19" s="10" customFormat="1" x14ac:dyDescent="0.25">
      <c r="C31" s="75"/>
      <c r="D31" s="75"/>
      <c r="F31" s="75" t="s">
        <v>73</v>
      </c>
      <c r="G31" s="75">
        <f>G28*G30</f>
        <v>11790000</v>
      </c>
      <c r="H31" s="10">
        <f>G31/D29</f>
        <v>1.0076923076923077</v>
      </c>
    </row>
    <row r="32" spans="1:19" s="10" customFormat="1" x14ac:dyDescent="0.25">
      <c r="C32" s="75"/>
      <c r="D32" s="75"/>
      <c r="F32" s="75" t="s">
        <v>24</v>
      </c>
      <c r="G32" s="75">
        <f>G31*90%</f>
        <v>10611000</v>
      </c>
    </row>
    <row r="33" spans="3:7" s="10" customFormat="1" x14ac:dyDescent="0.25">
      <c r="C33" s="75"/>
      <c r="D33" s="75"/>
      <c r="F33" s="75" t="s">
        <v>25</v>
      </c>
      <c r="G33" s="75">
        <f>G31*80%</f>
        <v>9432000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2024-03-09T09:11:45Z</dcterms:modified>
</cp:coreProperties>
</file>