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SBI\Meri Branch\Chandrakant Zirwa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5" sheetId="33" r:id="rId7"/>
    <sheet name="Sheet6" sheetId="34" r:id="rId8"/>
    <sheet name="Actual calc" sheetId="3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Q9" i="4" s="1"/>
  <c r="P8" i="4"/>
  <c r="Q8" i="4" s="1"/>
  <c r="P7" i="4"/>
  <c r="Q7" i="4" s="1"/>
  <c r="P6" i="4"/>
  <c r="Q6" i="4" s="1"/>
  <c r="Q5" i="4"/>
  <c r="Q4" i="4"/>
  <c r="P3" i="4"/>
  <c r="Q3" i="4" s="1"/>
  <c r="Q2" i="4"/>
  <c r="E6" i="31"/>
  <c r="N7" i="31"/>
  <c r="L7" i="31"/>
  <c r="J7" i="31"/>
  <c r="B6" i="4" l="1"/>
  <c r="C6" i="4" s="1"/>
  <c r="B4" i="4"/>
  <c r="B3" i="4"/>
  <c r="B2" i="4"/>
  <c r="B8" i="4"/>
  <c r="C8" i="4" s="1"/>
  <c r="J8" i="4"/>
  <c r="I8" i="4"/>
  <c r="E8" i="4"/>
  <c r="A8" i="4"/>
  <c r="B7" i="4"/>
  <c r="J7" i="4"/>
  <c r="I7" i="4"/>
  <c r="E7" i="4"/>
  <c r="A7" i="4"/>
  <c r="J6" i="4"/>
  <c r="I6" i="4"/>
  <c r="E6" i="4"/>
  <c r="A6" i="4"/>
  <c r="B5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B9" i="4"/>
  <c r="C9" i="4" s="1"/>
  <c r="D9" i="4" s="1"/>
  <c r="J9" i="4"/>
  <c r="I9" i="4"/>
  <c r="E9" i="4"/>
  <c r="F9" i="4" s="1"/>
  <c r="A9" i="4"/>
  <c r="F6" i="4" l="1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E20" i="23" s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<sst xmlns="http://schemas.openxmlformats.org/spreadsheetml/2006/main" count="137" uniqueCount="103">
  <si>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</si>
  <si>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</si>
  <si>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</si>
  <si>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</si>
  <si>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</si>
  <si>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</si>
  <si>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</si>
  <si>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</si>
  <si>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</si>
  <si>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</si>
  <si>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</si>
  <si>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</si>
  <si>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</si>
  <si>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</si>
  <si>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</si>
  <si>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</si>
  <si>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</si>
  <si>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</si>
  <si>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</si>
  <si>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</si>
  <si>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</si>
  <si>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</si>
  <si>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</si>
  <si>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</si>
  <si>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</si>
  <si>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</si>
  <si>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</si>
  <si>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</si>
  <si>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</si>
  <si>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</si>
  <si>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</si>
  <si>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</si>
  <si>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</si>
  <si>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</si>
  <si>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</si>
  <si>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</si>
  <si>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</si>
  <si>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</si>
  <si>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</si>
  <si>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</si>
  <si>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</si>
  <si>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</si>
  <si>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</si>
  <si>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</si>
  <si>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</si>
  <si>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</si>
  <si>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</si>
  <si>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</si>
  <si>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</si>
  <si>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</si>
  <si>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</si>
  <si>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</si>
  <si>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</si>
  <si>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</si>
  <si>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</si>
  <si>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</si>
  <si>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</si>
  <si>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</si>
  <si>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</si>
  <si>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</si>
  <si>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</si>
  <si>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</si>
  <si>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</si>
  <si>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</si>
  <si>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</si>
  <si>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</si>
  <si>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</si>
  <si>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</si>
  <si>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</si>
  <si>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</si>
  <si>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</si>
  <si>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</si>
  <si>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</si>
  <si>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</si>
  <si>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</si>
  <si>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</si>
  <si>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</si>
  <si>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</si>
  <si>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</si>
  <si>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</si>
  <si>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</si>
  <si>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</si>
  <si>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</si>
  <si>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</si>
  <si>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</si>
  <si>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</si>
  <si>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</si>
  <si>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</si>
  <si>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</si>
  <si>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</si>
  <si>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</si>
  <si>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</si>
  <si>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</si>
  <si>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</si>
  <si>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</si>
  <si>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</si>
  <si>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</si>
  <si>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</si>
  <si>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</si>
  <si>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</si>
  <si>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Ground</t>
  </si>
  <si>
    <t>1st floor</t>
  </si>
  <si>
    <t>Open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</si>
</sst>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133350</xdr:rowOff>
    </xdr:from>
    <xdr:to>
      <xdr:col>13</xdr:col>
      <xdr:colOff>257175</xdr:colOff>
      <xdr:row>19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323850"/>
          <a:ext cx="5734050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0</xdr:rowOff>
    </xdr:from>
    <xdr:to>
      <xdr:col>12</xdr:col>
      <xdr:colOff>123825</xdr:colOff>
      <xdr:row>17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0"/>
          <a:ext cx="5734050" cy="3276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66675</xdr:rowOff>
    </xdr:from>
    <xdr:to>
      <xdr:col>18</xdr:col>
      <xdr:colOff>228600</xdr:colOff>
      <xdr:row>21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47675"/>
          <a:ext cx="624840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0</xdr:rowOff>
    </xdr:from>
    <xdr:to>
      <xdr:col>14</xdr:col>
      <xdr:colOff>504825</xdr:colOff>
      <xdr:row>19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0"/>
          <a:ext cx="6191250" cy="3724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36000</v>
      </c>
      <c r="D5" s="56" t="s">
        <v>61</v>
      </c>
      <c r="E5" s="57">
        <f>ROUND(C5/10.764,0)</f>
        <v>3344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21250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21250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36000</v>
      </c>
      <c r="D10" s="56" t="s">
        <v>61</v>
      </c>
      <c r="E10" s="57">
        <f>ROUND(C10/10.764,0)</f>
        <v>3344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H13" activeCellId="1" sqref="H13 H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961</v>
      </c>
      <c r="D18" s="72"/>
      <c r="E18" s="73"/>
      <c r="F18" s="74"/>
      <c r="G18" s="74"/>
    </row>
    <row r="19" spans="1:7">
      <c r="A19" s="15"/>
      <c r="B19" s="6"/>
      <c r="C19" s="29">
        <f>C18*C16</f>
        <v>3844000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3286620</v>
      </c>
      <c r="C20" s="30">
        <f>C19*95%</f>
        <v>3651800</v>
      </c>
      <c r="D20" s="74" t="s">
        <v>24</v>
      </c>
      <c r="E20" s="30">
        <f>C20*90%</f>
        <v>3286620</v>
      </c>
      <c r="F20" s="74" t="s">
        <v>24</v>
      </c>
      <c r="G20" s="74"/>
    </row>
    <row r="21" spans="1:7">
      <c r="A21" s="15"/>
      <c r="C21" s="30">
        <f>C19*80%</f>
        <v>3075200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1922000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8008.333333333333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S13" sqref="S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841.66666666666674</v>
      </c>
      <c r="C2" s="4">
        <f t="shared" ref="C2:C8" si="2">B2*1.2</f>
        <v>1010</v>
      </c>
      <c r="D2" s="4">
        <f t="shared" ref="D2:D8" si="3">C2*1.2</f>
        <v>1212</v>
      </c>
      <c r="E2" s="5">
        <f t="shared" ref="E2:E8" si="4">R2</f>
        <v>3800000</v>
      </c>
      <c r="F2" s="4">
        <f t="shared" ref="F2:F8" si="5">ROUND((E2/B2),0)</f>
        <v>4515</v>
      </c>
      <c r="G2" s="4">
        <f t="shared" ref="G2:G8" si="6">ROUND((E2/C2),0)</f>
        <v>3762</v>
      </c>
      <c r="H2" s="4">
        <f t="shared" ref="H2:H8" si="7">ROUND((E2/D2),0)</f>
        <v>3135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9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868.05555555555566</v>
      </c>
      <c r="C3" s="4">
        <f t="shared" si="2"/>
        <v>1041.6666666666667</v>
      </c>
      <c r="D3" s="4">
        <f t="shared" si="3"/>
        <v>1250</v>
      </c>
      <c r="E3" s="5">
        <f t="shared" si="4"/>
        <v>4200000</v>
      </c>
      <c r="F3" s="4">
        <f t="shared" si="5"/>
        <v>4838</v>
      </c>
      <c r="G3" s="4">
        <f t="shared" si="6"/>
        <v>4032</v>
      </c>
      <c r="H3" s="4">
        <f t="shared" si="7"/>
        <v>3360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1250</v>
      </c>
      <c r="P3" s="71">
        <f t="shared" ref="P2:P3" si="11">O3/1.2</f>
        <v>1041.6666666666667</v>
      </c>
      <c r="Q3" s="71">
        <f t="shared" si="10"/>
        <v>868.05555555555566</v>
      </c>
      <c r="R3" s="2">
        <v>4200000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1083.3333333333335</v>
      </c>
      <c r="C4" s="4">
        <f t="shared" si="2"/>
        <v>1300.0000000000002</v>
      </c>
      <c r="D4" s="4">
        <f t="shared" si="3"/>
        <v>1560.0000000000002</v>
      </c>
      <c r="E4" s="5">
        <f t="shared" si="4"/>
        <v>5500000</v>
      </c>
      <c r="F4" s="4">
        <f t="shared" si="5"/>
        <v>5077</v>
      </c>
      <c r="G4" s="4">
        <f t="shared" si="6"/>
        <v>4231</v>
      </c>
      <c r="H4" s="4">
        <f t="shared" si="7"/>
        <v>3526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1300</v>
      </c>
      <c r="Q4" s="71">
        <f t="shared" si="10"/>
        <v>1083.3333333333335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1368.3333333333335</v>
      </c>
      <c r="C5" s="4">
        <f t="shared" si="2"/>
        <v>1642.0000000000002</v>
      </c>
      <c r="D5" s="4">
        <f t="shared" si="3"/>
        <v>1970.4</v>
      </c>
      <c r="E5" s="5">
        <f t="shared" si="4"/>
        <v>7000000</v>
      </c>
      <c r="F5" s="4">
        <f t="shared" si="5"/>
        <v>5116</v>
      </c>
      <c r="G5" s="4">
        <f t="shared" si="6"/>
        <v>4263</v>
      </c>
      <c r="H5" s="4">
        <f t="shared" si="7"/>
        <v>3553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1642</v>
      </c>
      <c r="Q5" s="71">
        <f t="shared" si="10"/>
        <v>1368.3333333333335</v>
      </c>
      <c r="R5" s="2">
        <v>7000000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5:P9" si="12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2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2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ref="A9" si="13">N9</f>
        <v>0</v>
      </c>
      <c r="B9" s="4">
        <f t="shared" ref="B9" si="14">Q9</f>
        <v>0</v>
      </c>
      <c r="C9" s="4">
        <f t="shared" ref="C9" si="15">B9*1.2</f>
        <v>0</v>
      </c>
      <c r="D9" s="4">
        <f t="shared" ref="D9" si="16">C9*1.2</f>
        <v>0</v>
      </c>
      <c r="E9" s="5">
        <f t="shared" ref="E9" si="17">R9</f>
        <v>0</v>
      </c>
      <c r="F9" s="4" t="e">
        <f t="shared" ref="F9" si="18">ROUND((E9/B9),0)</f>
        <v>#DIV/0!</v>
      </c>
      <c r="G9" s="4" t="e">
        <f t="shared" ref="G9" si="19">ROUND((E9/C9),0)</f>
        <v>#DIV/0!</v>
      </c>
      <c r="H9" s="4" t="e">
        <f t="shared" ref="H9" si="20">ROUND((E9/D9),0)</f>
        <v>#DIV/0!</v>
      </c>
      <c r="I9" s="4">
        <f t="shared" ref="I9" si="21">T9</f>
        <v>0</v>
      </c>
      <c r="J9" s="4">
        <f t="shared" ref="J9" si="22">U9</f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23">N10</f>
        <v>0</v>
      </c>
      <c r="B10" s="4">
        <f t="shared" ref="B10:B15" si="24">Q10</f>
        <v>0</v>
      </c>
      <c r="C10" s="4">
        <f t="shared" ref="C10:C15" si="25">B10*1.2</f>
        <v>0</v>
      </c>
      <c r="D10" s="4">
        <f t="shared" ref="D10:D15" si="26">C10*1.2</f>
        <v>0</v>
      </c>
      <c r="E10" s="5">
        <f t="shared" ref="E10:E15" si="27">R10</f>
        <v>0</v>
      </c>
      <c r="F10" s="4" t="e">
        <f t="shared" ref="F10:F15" si="28">ROUND((E10/B10),0)</f>
        <v>#DIV/0!</v>
      </c>
      <c r="G10" s="4" t="e">
        <f t="shared" ref="G10:G15" si="29">ROUND((E10/C10),0)</f>
        <v>#DIV/0!</v>
      </c>
      <c r="H10" s="4" t="e">
        <f t="shared" ref="H10:H15" si="30">ROUND((E10/D10),0)</f>
        <v>#DIV/0!</v>
      </c>
      <c r="I10" s="4">
        <f t="shared" ref="I10:I15" si="31">T10</f>
        <v>0</v>
      </c>
      <c r="J10" s="4">
        <f t="shared" ref="J10:J15" si="32">U10</f>
        <v>0</v>
      </c>
      <c r="K10" s="71"/>
      <c r="L10" s="71"/>
      <c r="M10" s="71"/>
      <c r="N10" s="71"/>
      <c r="O10" s="71">
        <v>0</v>
      </c>
      <c r="P10" s="71">
        <f t="shared" ref="P10:P13" si="33">O10/1.2</f>
        <v>0</v>
      </c>
      <c r="Q10" s="71">
        <f t="shared" ref="Q10:Q15" si="34">P10/1.2</f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 t="shared" si="33"/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si="33"/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5">N17</f>
        <v>0</v>
      </c>
      <c r="B17" s="4">
        <f t="shared" ref="B17:B19" si="36">Q17</f>
        <v>0</v>
      </c>
      <c r="C17" s="4">
        <f t="shared" ref="C17:C19" si="37">B17*1.2</f>
        <v>0</v>
      </c>
      <c r="D17" s="4">
        <f t="shared" ref="D17:D19" si="38">C17*1.2</f>
        <v>0</v>
      </c>
      <c r="E17" s="5">
        <f t="shared" ref="E17:E19" si="39">R17</f>
        <v>0</v>
      </c>
      <c r="F17" s="4" t="e">
        <f t="shared" ref="F17:F19" si="40">ROUND((E17/B17),0)</f>
        <v>#DIV/0!</v>
      </c>
      <c r="G17" s="4" t="e">
        <f t="shared" ref="G17:G19" si="41">ROUND((E17/C17),0)</f>
        <v>#DIV/0!</v>
      </c>
      <c r="H17" s="4" t="e">
        <f t="shared" ref="H17:H19" si="42">ROUND((E17/D17),0)</f>
        <v>#DIV/0!</v>
      </c>
      <c r="I17" s="4">
        <f t="shared" ref="I17:J19" si="43">T17</f>
        <v>0</v>
      </c>
      <c r="J17" s="4">
        <f t="shared" si="43"/>
        <v>0</v>
      </c>
      <c r="O17">
        <v>0</v>
      </c>
      <c r="P17">
        <f t="shared" ref="P17" si="44">O17/1.2</f>
        <v>0</v>
      </c>
      <c r="Q17">
        <f t="shared" ref="Q17:Q18" si="45">P17/1.2</f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5" activeCellId="1" sqref="F2 I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N7"/>
  <sheetViews>
    <sheetView zoomScale="115" zoomScaleNormal="115" workbookViewId="0">
      <selection activeCell="G13" sqref="G13"/>
    </sheetView>
  </sheetViews>
  <sheetFormatPr defaultRowHeight="15"/>
  <sheetData>
    <row r="1" spans="5:14">
      <c r="E1" s="6" t="s">
        <v>102</v>
      </c>
      <c r="J1" s="6" t="s">
        <v>100</v>
      </c>
      <c r="L1" s="6" t="s">
        <v>101</v>
      </c>
      <c r="N1" s="6" t="s">
        <v>69</v>
      </c>
    </row>
    <row r="2" spans="5:14">
      <c r="E2">
        <v>175.15</v>
      </c>
      <c r="J2">
        <v>160.16</v>
      </c>
      <c r="L2">
        <v>143.36000000000001</v>
      </c>
      <c r="N2">
        <v>55.88</v>
      </c>
    </row>
    <row r="3" spans="5:14">
      <c r="E3">
        <v>69.930000000000007</v>
      </c>
      <c r="J3">
        <v>177.6</v>
      </c>
      <c r="L3">
        <v>161.28</v>
      </c>
      <c r="N3">
        <v>51.75</v>
      </c>
    </row>
    <row r="4" spans="5:14">
      <c r="J4">
        <v>21.83</v>
      </c>
      <c r="L4">
        <v>22.42</v>
      </c>
    </row>
    <row r="5" spans="5:14">
      <c r="J5">
        <v>28</v>
      </c>
      <c r="L5">
        <v>29.58</v>
      </c>
    </row>
    <row r="6" spans="5:14">
      <c r="E6" s="6">
        <f>SUM(E2:E5)</f>
        <v>245.08</v>
      </c>
      <c r="J6">
        <v>10.26</v>
      </c>
    </row>
    <row r="7" spans="5:14">
      <c r="J7" s="6">
        <f>SUM(J2:J6)</f>
        <v>397.84999999999997</v>
      </c>
      <c r="L7" s="6">
        <f>SUM(L2:L6)</f>
        <v>356.64</v>
      </c>
      <c r="N7" s="6">
        <f>SUM(N2:N6)</f>
        <v>107.63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Sheet5</vt:lpstr>
      <vt:lpstr>Sheet6</vt:lpstr>
      <vt:lpstr>Actual 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2024-03-06T07:30:52Z</dcterms:modified>
</cp:coreProperties>
</file>