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andivali (East)\Leena Vipul Sheth\"/>
    </mc:Choice>
  </mc:AlternateContent>
  <xr:revisionPtr revIDLastSave="0" documentId="13_ncr:1_{8CF67BE5-2F96-4D44-BDF9-131464CD589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<sst xmlns="http://schemas.openxmlformats.org/spreadsheetml/2006/main" count="129" uniqueCount="87">
  <si>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</si>
  <si>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</si>
  <si>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</si>
  <si>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</si>
  <si>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</si>
  <si>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</si>
  <si>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</si>
  <si>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</si>
  <si>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</si>
  <si>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</si>
  <si>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</si>
  <si>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</si>
  <si>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</si>
  <si>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</si>
  <si>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</si>
  <si>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</si>
  <si>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</si>
  <si>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</si>
  <si>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</si>
  <si>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</si>
  <si>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</si>
  <si>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</si>
  <si>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</si>
  <si>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</si>
  <si>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</si>
  <si>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</si>
  <si>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</si>
  <si>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</si>
  <si>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</si>
  <si>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</si>
  <si>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</si>
  <si>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</si>
  <si>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</si>
  <si>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</si>
  <si>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</si>
  <si>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</si>
  <si>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</si>
  <si>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</si>
  <si>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</si>
  <si>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</si>
  <si>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</si>
  <si>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</si>
  <si>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</si>
  <si>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</si>
  <si>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</si>
  <si>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</si>
  <si>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</si>
  <si>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</si>
  <si>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</si>
  <si>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</si>
  <si>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</si>
  <si>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</si>
  <si>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</si>
  <si>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</si>
  <si>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</si>
  <si>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</si>
  <si>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</si>
  <si>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</si>
  <si>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</si>
  <si>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</si>
  <si>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</si>
  <si>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</si>
  <si>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</si>
  <si>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</si>
  <si>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</si>
  <si>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</si>
  <si>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</si>
  <si>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</si>
  <si>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</si>
  <si>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</si>
  <si>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</si>
  <si>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</si>
  <si>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</si>
  <si>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</si>
  <si>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</si>
  <si>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</si>
  <si>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</si>
  <si>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</si>
  <si>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</si>
  <si>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</si>
  <si>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</si>
  <si>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</si>
  <si>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</si>
  <si>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</si>
  <si>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</si>
  <si>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IGR-15.12.23</t>
  </si>
  <si>
    <t>IGR-21.12.22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</si>
</sst>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D1D2A-D706-4464-9EFB-960FB8E8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82D0C-44F4-42AB-BF9B-3DFD50C5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31E72-DCEF-4216-9F1B-A00A49F94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316071</xdr:colOff>
      <xdr:row>47</xdr:row>
      <xdr:rowOff>1177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0BFBA-B961-48A1-A64D-95D1B1FF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08071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5EF7C-5693-4368-8F5F-FFD0D810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B0E7F-843D-4791-AA20-B0337251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4" sqref="K24:K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250453.39799999999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279853.39799999999</v>
      </c>
      <c r="D9" s="63" t="s">
        <v>62</v>
      </c>
      <c r="E9" s="64">
        <f>C9/10.764</f>
        <v>25999.015050167225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L9" sqref="L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891</v>
      </c>
      <c r="D12" s="24"/>
      <c r="F12" s="19"/>
    </row>
    <row r="13" spans="1:6" x14ac:dyDescent="0.25">
      <c r="A13" s="16" t="s">
        <v>22</v>
      </c>
      <c r="B13" s="20"/>
      <c r="C13" s="21">
        <f>C6-C12</f>
        <v>1809</v>
      </c>
      <c r="D13" s="24"/>
      <c r="F13" s="19"/>
    </row>
    <row r="14" spans="1:6" x14ac:dyDescent="0.25">
      <c r="A14" s="16" t="s">
        <v>15</v>
      </c>
      <c r="B14" s="20"/>
      <c r="C14" s="21">
        <f>C5</f>
        <v>18300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20109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799</v>
      </c>
      <c r="D18" s="26"/>
      <c r="F18" s="19"/>
    </row>
    <row r="19" spans="1:6" x14ac:dyDescent="0.25">
      <c r="A19" s="16" t="s">
        <v>74</v>
      </c>
      <c r="B19" s="6"/>
      <c r="C19" s="32">
        <f>C18*C16</f>
        <v>16067091</v>
      </c>
      <c r="D19" s="33"/>
      <c r="E19" s="70"/>
      <c r="F19" s="34"/>
    </row>
    <row r="20" spans="1:6" x14ac:dyDescent="0.25">
      <c r="A20" s="16" t="s">
        <v>24</v>
      </c>
      <c r="C20" s="35">
        <f>C19*90%</f>
        <v>14460381.9</v>
      </c>
      <c r="D20" s="32"/>
      <c r="F20" s="19"/>
    </row>
    <row r="21" spans="1:6" x14ac:dyDescent="0.25">
      <c r="A21" s="16" t="s">
        <v>25</v>
      </c>
      <c r="C21" s="35">
        <f>C19*80%</f>
        <v>12853672.800000001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2157300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33473.106250000004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N22" sqref="N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660</v>
      </c>
      <c r="C2" s="4">
        <f t="shared" ref="C2:C16" si="1">B2*1.2</f>
        <v>792</v>
      </c>
      <c r="D2" s="4">
        <f t="shared" ref="D2:D16" si="2">C2*1.2</f>
        <v>950.4</v>
      </c>
      <c r="E2" s="5">
        <f t="shared" ref="E2:E16" si="3">R2</f>
        <v>14500000</v>
      </c>
      <c r="F2" s="4">
        <f t="shared" ref="F2:F15" si="4">ROUND((E2/B2),0)</f>
        <v>21970</v>
      </c>
      <c r="G2" s="78">
        <f t="shared" ref="G2:G15" si="5">ROUND((E2/C2),0)</f>
        <v>18308</v>
      </c>
      <c r="H2" s="78">
        <f t="shared" ref="H2:H15" si="6">ROUND((E2/D2),0)</f>
        <v>15257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792</v>
      </c>
      <c r="Q2" s="7">
        <f t="shared" ref="Q2:Q10" si="9">P2/1.2</f>
        <v>660</v>
      </c>
      <c r="R2" s="79">
        <v>14500000</v>
      </c>
      <c r="S2" s="2" t="s">
        <v>85</v>
      </c>
    </row>
    <row r="3" spans="1:19" x14ac:dyDescent="0.25">
      <c r="A3" s="4">
        <v>2</v>
      </c>
      <c r="B3" s="4">
        <f t="shared" si="0"/>
        <v>665.83333333333337</v>
      </c>
      <c r="C3" s="4">
        <f t="shared" si="1"/>
        <v>799</v>
      </c>
      <c r="D3" s="4">
        <f t="shared" si="2"/>
        <v>958.8</v>
      </c>
      <c r="E3" s="5">
        <f t="shared" si="3"/>
        <v>15800000</v>
      </c>
      <c r="F3" s="4">
        <f t="shared" si="4"/>
        <v>23730</v>
      </c>
      <c r="G3" s="78">
        <f t="shared" si="5"/>
        <v>19775</v>
      </c>
      <c r="H3" s="78">
        <f t="shared" si="6"/>
        <v>16479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799</v>
      </c>
      <c r="Q3" s="7">
        <f t="shared" si="9"/>
        <v>665.83333333333337</v>
      </c>
      <c r="R3" s="79">
        <v>15800000</v>
      </c>
      <c r="S3" s="2" t="s">
        <v>86</v>
      </c>
    </row>
    <row r="4" spans="1:19" x14ac:dyDescent="0.25">
      <c r="A4" s="4">
        <v>3</v>
      </c>
      <c r="B4" s="4">
        <f t="shared" si="0"/>
        <v>700</v>
      </c>
      <c r="C4" s="4">
        <f t="shared" si="1"/>
        <v>840</v>
      </c>
      <c r="D4" s="4">
        <f t="shared" si="2"/>
        <v>1008</v>
      </c>
      <c r="E4" s="5">
        <f t="shared" si="3"/>
        <v>18000000</v>
      </c>
      <c r="F4" s="4">
        <f t="shared" si="4"/>
        <v>25714</v>
      </c>
      <c r="G4" s="78">
        <f t="shared" si="5"/>
        <v>21429</v>
      </c>
      <c r="H4" s="78">
        <f t="shared" si="6"/>
        <v>17857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700</v>
      </c>
      <c r="R4" s="79">
        <v>18000000</v>
      </c>
      <c r="S4" s="2"/>
    </row>
    <row r="5" spans="1:19" x14ac:dyDescent="0.25">
      <c r="A5" s="4">
        <v>4</v>
      </c>
      <c r="B5" s="4">
        <f t="shared" si="0"/>
        <v>675</v>
      </c>
      <c r="C5" s="4">
        <f t="shared" si="1"/>
        <v>810</v>
      </c>
      <c r="D5" s="4">
        <f t="shared" si="2"/>
        <v>972</v>
      </c>
      <c r="E5" s="5">
        <f t="shared" si="3"/>
        <v>17100000</v>
      </c>
      <c r="F5" s="4">
        <f t="shared" si="4"/>
        <v>25333</v>
      </c>
      <c r="G5" s="78">
        <f t="shared" si="5"/>
        <v>21111</v>
      </c>
      <c r="H5" s="78">
        <f t="shared" si="6"/>
        <v>17593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675</v>
      </c>
      <c r="R5" s="79">
        <v>17100000</v>
      </c>
      <c r="S5" s="2"/>
    </row>
    <row r="6" spans="1:19" x14ac:dyDescent="0.25">
      <c r="A6" s="4">
        <v>5</v>
      </c>
      <c r="B6" s="4">
        <f t="shared" si="0"/>
        <v>640</v>
      </c>
      <c r="C6" s="4">
        <f t="shared" si="1"/>
        <v>768</v>
      </c>
      <c r="D6" s="4">
        <f t="shared" si="2"/>
        <v>921.59999999999991</v>
      </c>
      <c r="E6" s="5">
        <f t="shared" si="3"/>
        <v>15900000</v>
      </c>
      <c r="F6" s="4">
        <f t="shared" si="4"/>
        <v>24844</v>
      </c>
      <c r="G6" s="78">
        <f t="shared" si="5"/>
        <v>20703</v>
      </c>
      <c r="H6" s="78">
        <f t="shared" si="6"/>
        <v>17253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640</v>
      </c>
      <c r="R6" s="79">
        <v>15900000</v>
      </c>
      <c r="S6" s="2"/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17900000</v>
      </c>
      <c r="F7" s="4">
        <f t="shared" si="4"/>
        <v>25571</v>
      </c>
      <c r="G7" s="78">
        <f t="shared" si="5"/>
        <v>21310</v>
      </c>
      <c r="H7" s="78">
        <f t="shared" si="6"/>
        <v>17758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700</v>
      </c>
      <c r="R7" s="79">
        <v>17900000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721</v>
      </c>
    </row>
    <row r="28" spans="1:19" s="10" customFormat="1" x14ac:dyDescent="0.25">
      <c r="C28" s="72" t="s">
        <v>75</v>
      </c>
      <c r="D28" s="72"/>
      <c r="F28" s="57" t="s">
        <v>72</v>
      </c>
      <c r="G28" s="57">
        <v>799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999</v>
      </c>
      <c r="H29" s="10">
        <f>G29/G28</f>
        <v>1.2503128911138923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2024-03-07T12:21:24Z</dcterms:modified>
</cp:coreProperties>
</file>