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Uthalsar Naka\Balasaheb Vijay Jagtap\"/>
    </mc:Choice>
  </mc:AlternateContent>
  <xr:revisionPtr revIDLastSave="0" documentId="13_ncr:1_{AC7910A2-E0B3-40EB-AA86-4399E01D3A1D}" xr6:coauthVersionLast="45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1" i="23" l="1"/>
  <c r="C20" i="23"/>
  <c r="Q5" i="4" l="1"/>
  <c r="Q4" i="4" l="1"/>
  <c r="Q3" i="4"/>
  <c r="C5" i="25" l="1"/>
  <c r="C4" i="25"/>
  <c r="C3" i="25"/>
  <c r="Q2" i="4"/>
  <c r="B2" i="4" s="1"/>
  <c r="C2" i="4" s="1"/>
  <c r="P3" i="4"/>
  <c r="B3" i="4" s="1"/>
  <c r="C3" i="4" s="1"/>
  <c r="D3" i="4" s="1"/>
  <c r="P4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<sst xmlns="http://schemas.openxmlformats.org/spreadsheetml/2006/main" count="130" uniqueCount="89">
  <si>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</si>
  <si>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</si>
  <si>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</si>
  <si>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</si>
  <si>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</si>
  <si>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</si>
  <si>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</si>
  <si>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</si>
  <si>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</si>
  <si>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</si>
  <si>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</si>
  <si>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</si>
  <si>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</si>
  <si>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</si>
  <si>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</si>
  <si>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</si>
  <si>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</si>
  <si>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</si>
  <si>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</si>
  <si>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</si>
  <si>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</si>
  <si>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</si>
  <si>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</si>
  <si>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</si>
  <si>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</si>
  <si>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</si>
  <si>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</si>
  <si>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</si>
  <si>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</si>
  <si>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</si>
  <si>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</si>
  <si>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</si>
  <si>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</si>
  <si>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</si>
  <si>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</si>
  <si>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</si>
  <si>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</si>
  <si>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</si>
  <si>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</si>
  <si>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</si>
  <si>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</si>
  <si>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</si>
  <si>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</si>
  <si>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</si>
  <si>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</si>
  <si>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</si>
  <si>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</si>
  <si>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</si>
  <si>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</si>
  <si>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</si>
  <si>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</si>
  <si>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</si>
  <si>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</si>
  <si>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</si>
  <si>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</si>
  <si>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</si>
  <si>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</si>
  <si>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</si>
  <si>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</si>
  <si>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</si>
  <si>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</si>
  <si>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</si>
  <si>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</si>
  <si>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</si>
  <si>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</si>
  <si>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</si>
  <si>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</si>
  <si>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</si>
  <si>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</si>
  <si>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</si>
  <si>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</si>
  <si>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</si>
  <si>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</si>
  <si>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</si>
  <si>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</si>
  <si>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</si>
  <si>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</si>
  <si>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</si>
  <si>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</si>
  <si>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</si>
  <si>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</si>
  <si>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</si>
  <si>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</si>
  <si>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</si>
  <si>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</si>
  <si>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IGR-15.02.24</t>
  </si>
  <si>
    <t>IGR-01.02.24</t>
  </si>
  <si>
    <t>IGR-09.01.24</t>
  </si>
  <si>
    <t>10.01.2024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</si>
</sst>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9B082-49B7-469A-BD6B-3A7699DF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5EC87-0633-43C6-A6F1-C8DE49928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FD879-CDFF-462E-AA26-B9EF84DDC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173686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69AA9-C414-4D68-B3DC-CC794EBB5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23286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72AFE-746B-4BAF-BC1F-C9EBD893D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1831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0EE4F-EB63-46B2-A392-25E930ED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402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BF852-C5E4-4C5F-A0CA-FA55CA616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0" sqref="I20:J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301828.45399999997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331228.45399999997</v>
      </c>
      <c r="D9" s="63" t="s">
        <v>62</v>
      </c>
      <c r="E9" s="64">
        <f>C9/10.764</f>
        <v>30771.87421033073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</v>
      </c>
      <c r="D13" s="70">
        <f>D12-C13</f>
        <v>94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2" sqref="D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4300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225</v>
      </c>
      <c r="D12" s="24"/>
      <c r="F12" s="19"/>
    </row>
    <row r="13" spans="1:6" x14ac:dyDescent="0.25">
      <c r="A13" s="16" t="s">
        <v>22</v>
      </c>
      <c r="B13" s="20"/>
      <c r="C13" s="21">
        <f>C6-C12</f>
        <v>2275</v>
      </c>
      <c r="D13" s="24"/>
      <c r="F13" s="19"/>
    </row>
    <row r="14" spans="1:6" x14ac:dyDescent="0.25">
      <c r="A14" s="16" t="s">
        <v>15</v>
      </c>
      <c r="B14" s="20"/>
      <c r="C14" s="21">
        <f>C5</f>
        <v>1800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4075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650</v>
      </c>
      <c r="D18" s="26"/>
      <c r="F18" s="19"/>
    </row>
    <row r="19" spans="1:6" x14ac:dyDescent="0.25">
      <c r="A19" s="16" t="s">
        <v>74</v>
      </c>
      <c r="B19" s="6"/>
      <c r="C19" s="32">
        <f>C18*C16</f>
        <v>2648750</v>
      </c>
      <c r="D19" s="33"/>
      <c r="E19" s="70"/>
      <c r="F19" s="34"/>
    </row>
    <row r="20" spans="1:6" x14ac:dyDescent="0.25">
      <c r="A20" s="16" t="s">
        <v>24</v>
      </c>
      <c r="C20" s="35">
        <f>C19*85%</f>
        <v>2251437.5</v>
      </c>
      <c r="D20" s="32"/>
      <c r="F20" s="19"/>
    </row>
    <row r="21" spans="1:6" x14ac:dyDescent="0.25">
      <c r="A21" s="16" t="s">
        <v>25</v>
      </c>
      <c r="C21" s="35">
        <f>C19*70%</f>
        <v>1854124.9999999998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1625000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5518.229166666667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287.5</v>
      </c>
      <c r="C2" s="4">
        <f t="shared" ref="C2:C16" si="1">B2*1.2</f>
        <v>345</v>
      </c>
      <c r="D2" s="4">
        <f t="shared" ref="D2:D16" si="2">C2*1.2</f>
        <v>414</v>
      </c>
      <c r="E2" s="5">
        <f t="shared" ref="E2:E16" si="3">R2</f>
        <v>1700000</v>
      </c>
      <c r="F2" s="4">
        <f t="shared" ref="F2:F15" si="4">ROUND((E2/B2),0)</f>
        <v>5913</v>
      </c>
      <c r="G2" s="4">
        <f t="shared" ref="G2:G15" si="5">ROUND((E2/C2),0)</f>
        <v>4928</v>
      </c>
      <c r="H2" s="78">
        <f t="shared" ref="H2:H15" si="6">ROUND((E2/D2),0)</f>
        <v>4106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345</v>
      </c>
      <c r="Q2" s="7">
        <f t="shared" ref="Q2:Q10" si="9">P2/1.2</f>
        <v>287.5</v>
      </c>
      <c r="R2" s="79">
        <v>1700000</v>
      </c>
      <c r="S2" s="79" t="s">
        <v>85</v>
      </c>
    </row>
    <row r="3" spans="1:19" x14ac:dyDescent="0.25">
      <c r="A3" s="4">
        <v>2</v>
      </c>
      <c r="B3" s="4">
        <f t="shared" si="0"/>
        <v>291.70440000000002</v>
      </c>
      <c r="C3" s="4">
        <f t="shared" si="1"/>
        <v>350.04527999999999</v>
      </c>
      <c r="D3" s="4">
        <f t="shared" si="2"/>
        <v>420.05433599999998</v>
      </c>
      <c r="E3" s="5">
        <f t="shared" si="3"/>
        <v>2620000</v>
      </c>
      <c r="F3" s="4">
        <f t="shared" si="4"/>
        <v>8982</v>
      </c>
      <c r="G3" s="4">
        <f t="shared" si="5"/>
        <v>7485</v>
      </c>
      <c r="H3" s="4">
        <f t="shared" si="6"/>
        <v>6237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f>27.1*10.764</f>
        <v>291.70440000000002</v>
      </c>
      <c r="R3" s="2">
        <v>2620000</v>
      </c>
      <c r="S3" s="2" t="s">
        <v>86</v>
      </c>
    </row>
    <row r="4" spans="1:19" x14ac:dyDescent="0.25">
      <c r="A4" s="4">
        <v>3</v>
      </c>
      <c r="B4" s="4">
        <f t="shared" si="0"/>
        <v>291.70440000000002</v>
      </c>
      <c r="C4" s="4">
        <f t="shared" si="1"/>
        <v>350.04527999999999</v>
      </c>
      <c r="D4" s="4">
        <f t="shared" si="2"/>
        <v>420.05433599999998</v>
      </c>
      <c r="E4" s="5">
        <f t="shared" si="3"/>
        <v>3000000</v>
      </c>
      <c r="F4" s="4">
        <f t="shared" si="4"/>
        <v>10284</v>
      </c>
      <c r="G4" s="4">
        <f t="shared" si="5"/>
        <v>8570</v>
      </c>
      <c r="H4" s="4">
        <f t="shared" si="6"/>
        <v>7142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f>27.1*10.764</f>
        <v>291.70440000000002</v>
      </c>
      <c r="R4" s="2">
        <v>3000000</v>
      </c>
      <c r="S4" s="2" t="s">
        <v>87</v>
      </c>
    </row>
    <row r="5" spans="1:19" x14ac:dyDescent="0.25">
      <c r="A5" s="4">
        <v>4</v>
      </c>
      <c r="B5" s="4">
        <f t="shared" si="0"/>
        <v>533.33333333333337</v>
      </c>
      <c r="C5" s="4">
        <f t="shared" si="1"/>
        <v>640</v>
      </c>
      <c r="D5" s="4">
        <f t="shared" si="2"/>
        <v>768</v>
      </c>
      <c r="E5" s="5">
        <f t="shared" si="3"/>
        <v>2700000</v>
      </c>
      <c r="F5" s="4">
        <f t="shared" si="4"/>
        <v>5063</v>
      </c>
      <c r="G5" s="78">
        <f t="shared" si="5"/>
        <v>4219</v>
      </c>
      <c r="H5" s="78">
        <f t="shared" si="6"/>
        <v>3516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640</v>
      </c>
      <c r="Q5" s="7">
        <f t="shared" si="9"/>
        <v>533.33333333333337</v>
      </c>
      <c r="R5" s="79">
        <v>2700000</v>
      </c>
      <c r="S5" s="2"/>
    </row>
    <row r="6" spans="1:19" x14ac:dyDescent="0.25">
      <c r="A6" s="4">
        <v>5</v>
      </c>
      <c r="B6" s="4">
        <f t="shared" si="0"/>
        <v>462.5</v>
      </c>
      <c r="C6" s="4">
        <f t="shared" si="1"/>
        <v>555</v>
      </c>
      <c r="D6" s="4">
        <f t="shared" si="2"/>
        <v>666</v>
      </c>
      <c r="E6" s="5">
        <f t="shared" si="3"/>
        <v>2681000</v>
      </c>
      <c r="F6" s="4">
        <f t="shared" si="4"/>
        <v>5797</v>
      </c>
      <c r="G6" s="78">
        <f t="shared" si="5"/>
        <v>4831</v>
      </c>
      <c r="H6" s="78">
        <f t="shared" si="6"/>
        <v>4026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555</v>
      </c>
      <c r="Q6" s="7">
        <f t="shared" si="9"/>
        <v>462.5</v>
      </c>
      <c r="R6" s="79">
        <v>2681000</v>
      </c>
      <c r="S6" s="2"/>
    </row>
    <row r="7" spans="1:19" x14ac:dyDescent="0.25">
      <c r="A7" s="4">
        <v>6</v>
      </c>
      <c r="B7" s="4">
        <f t="shared" si="0"/>
        <v>554.16666666666674</v>
      </c>
      <c r="C7" s="4">
        <f t="shared" si="1"/>
        <v>665.00000000000011</v>
      </c>
      <c r="D7" s="4">
        <f t="shared" si="2"/>
        <v>798.00000000000011</v>
      </c>
      <c r="E7" s="5">
        <f t="shared" si="3"/>
        <v>2700000</v>
      </c>
      <c r="F7" s="4">
        <f t="shared" si="4"/>
        <v>4872</v>
      </c>
      <c r="G7" s="78">
        <f t="shared" si="5"/>
        <v>4060</v>
      </c>
      <c r="H7" s="78">
        <f t="shared" si="6"/>
        <v>3383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665</v>
      </c>
      <c r="Q7" s="7">
        <f t="shared" si="9"/>
        <v>554.16666666666674</v>
      </c>
      <c r="R7" s="79">
        <v>2700000</v>
      </c>
      <c r="S7" s="2"/>
    </row>
    <row r="8" spans="1:19" x14ac:dyDescent="0.25">
      <c r="A8" s="4">
        <v>7</v>
      </c>
      <c r="B8" s="4">
        <f t="shared" si="0"/>
        <v>583.33333333333337</v>
      </c>
      <c r="C8" s="4">
        <f t="shared" si="1"/>
        <v>700</v>
      </c>
      <c r="D8" s="4">
        <f t="shared" si="2"/>
        <v>840</v>
      </c>
      <c r="E8" s="5">
        <f t="shared" si="3"/>
        <v>2800000</v>
      </c>
      <c r="F8" s="4">
        <f t="shared" si="4"/>
        <v>4800</v>
      </c>
      <c r="G8" s="78">
        <f t="shared" si="5"/>
        <v>4000</v>
      </c>
      <c r="H8" s="78">
        <f t="shared" si="6"/>
        <v>3333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v>700</v>
      </c>
      <c r="Q8" s="7">
        <f t="shared" si="9"/>
        <v>583.33333333333337</v>
      </c>
      <c r="R8" s="79">
        <v>2800000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/>
      <c r="G27" s="57"/>
    </row>
    <row r="28" spans="1:19" s="10" customFormat="1" x14ac:dyDescent="0.25">
      <c r="C28" s="72" t="s">
        <v>75</v>
      </c>
      <c r="D28" s="72" t="s">
        <v>88</v>
      </c>
      <c r="F28" s="57" t="s">
        <v>71</v>
      </c>
      <c r="G28" s="57">
        <v>493</v>
      </c>
    </row>
    <row r="29" spans="1:19" s="10" customFormat="1" x14ac:dyDescent="0.25">
      <c r="C29" s="72" t="s">
        <v>1</v>
      </c>
      <c r="D29" s="72">
        <v>1935000</v>
      </c>
      <c r="F29" s="57" t="s">
        <v>72</v>
      </c>
      <c r="G29" s="57">
        <v>650</v>
      </c>
      <c r="H29" s="10">
        <f>G29/G28</f>
        <v>1.3184584178498986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abSelected="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2024-03-07T04:58:47Z</dcterms:modified>
</cp:coreProperties>
</file>