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New Delhi Nehru Nagar L Branch\Abhijit Narayan\"/>
    </mc:Choice>
  </mc:AlternateContent>
  <xr:revisionPtr revIDLastSave="0" documentId="13_ncr:1_{CC53D376-70DB-4671-9FAE-70C580FAAC1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7" i="24" l="1"/>
  <c r="N11" i="24"/>
  <c r="Q16" i="24"/>
  <c r="R16" i="24" s="1"/>
  <c r="Q15" i="24"/>
  <c r="Q14" i="24"/>
  <c r="Q13" i="24"/>
  <c r="Q12" i="24"/>
  <c r="Q11" i="24"/>
  <c r="Q10" i="24"/>
  <c r="Q9" i="24"/>
  <c r="R9" i="24" s="1"/>
  <c r="Q8" i="24"/>
  <c r="Q7" i="24"/>
  <c r="Q6" i="24"/>
  <c r="N16" i="24"/>
  <c r="N15" i="24"/>
  <c r="N14" i="24"/>
  <c r="N13" i="24"/>
  <c r="N12" i="24"/>
  <c r="N10" i="24"/>
  <c r="N9" i="24"/>
  <c r="N8" i="24"/>
  <c r="R8" i="24" s="1"/>
  <c r="N7" i="24"/>
  <c r="N6" i="24"/>
  <c r="R10" i="24"/>
  <c r="R6" i="24"/>
  <c r="Q5" i="24"/>
  <c r="N5" i="24"/>
  <c r="R14" i="24" l="1"/>
  <c r="R13" i="24"/>
  <c r="R12" i="24"/>
  <c r="R11" i="24"/>
  <c r="R7" i="24"/>
  <c r="R15" i="24"/>
  <c r="R5" i="24"/>
  <c r="I31" i="4"/>
  <c r="Q2" i="4"/>
  <c r="D34" i="4"/>
  <c r="C5" i="25" l="1"/>
  <c r="C4" i="25"/>
  <c r="C3" i="25"/>
  <c r="Q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<sst xmlns="http://schemas.openxmlformats.org/spreadsheetml/2006/main" count="145" uniqueCount="98">
  <si>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</si>
  <si>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</si>
  <si>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</si>
  <si>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</si>
  <si>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</si>
  <si>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</si>
  <si>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</si>
  <si>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</si>
  <si>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</si>
  <si>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</si>
  <si>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</si>
  <si>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</si>
  <si>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</si>
  <si>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</si>
  <si>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</si>
  <si>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</si>
  <si>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</si>
  <si>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</si>
  <si>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</si>
  <si>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</si>
  <si>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</si>
  <si>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</si>
  <si>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</si>
  <si>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</si>
  <si>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</si>
  <si>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</si>
  <si>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</si>
  <si>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</si>
  <si>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</si>
  <si>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</si>
  <si>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</si>
  <si>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</si>
  <si>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</si>
  <si>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</si>
  <si>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</si>
  <si>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</si>
  <si>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</si>
  <si>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</si>
  <si>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</si>
  <si>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</si>
  <si>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</si>
  <si>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</si>
  <si>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</si>
  <si>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</si>
  <si>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</si>
  <si>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</si>
  <si>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</si>
  <si>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</si>
  <si>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</si>
  <si>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</si>
  <si>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</si>
  <si>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</si>
  <si>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</si>
  <si>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</si>
  <si>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</si>
  <si>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</si>
  <si>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</si>
  <si>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</si>
  <si>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</si>
  <si>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</si>
  <si>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</si>
  <si>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</si>
  <si>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</si>
  <si>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</si>
  <si>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</si>
  <si>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</si>
  <si>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</si>
  <si>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</si>
  <si>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</si>
  <si>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</si>
  <si>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</si>
  <si>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</si>
  <si>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</si>
  <si>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</si>
  <si>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</si>
  <si>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</si>
  <si>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</si>
  <si>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</si>
  <si>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</si>
  <si>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</si>
  <si>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</si>
  <si>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</si>
  <si>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</si>
  <si>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</si>
  <si>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</si>
  <si>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OUR PREV VALUE - 27.10.2020</t>
  </si>
  <si>
    <t>RATE</t>
  </si>
  <si>
    <t>IGR-23.01.24</t>
  </si>
  <si>
    <t>IGR-09.02.24</t>
  </si>
  <si>
    <t>IGR-11.01.24</t>
  </si>
  <si>
    <t>IGR-17.01.24</t>
  </si>
  <si>
    <t>Living</t>
  </si>
  <si>
    <t>Kitchen</t>
  </si>
  <si>
    <t>Bed</t>
  </si>
  <si>
    <t>Balc</t>
  </si>
  <si>
    <t>FB</t>
  </si>
  <si>
    <t>Toil</t>
  </si>
  <si>
    <t>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</si>
</sst>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6" formatCode="0.0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166" fontId="0" fillId="2" borderId="9" xfId="0" applyNumberFormat="1" applyFill="1" applyBorder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426386-971C-498C-A5F7-69E27A61B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C5DB3C-FF33-436C-BADC-6D24F5D30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77B81-5232-4B23-9487-234AD16D5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6ED80-FADF-4FE1-8C16-99D2E838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135751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04B34-A1DF-414A-B87B-0018DBD54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04551" cy="8811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4AD2E5-8E69-4442-BF44-044D61CE7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1A2DBE-CF4A-4444-9E32-3AA8FE28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8D1A9D-5DC6-45BE-B6FC-BA0F7139B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830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7C41CA-80B9-4A74-A82D-63429DDB7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282562.80799999996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311962.80799999996</v>
      </c>
      <c r="D9" s="63" t="s">
        <v>62</v>
      </c>
      <c r="E9" s="64">
        <f>C9/10.764</f>
        <v>28982.052025269415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12</v>
      </c>
      <c r="D13" s="70">
        <f>D12-C13</f>
        <v>88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I1" workbookViewId="0">
      <selection activeCell="K16" sqref="K16:R16"/>
    </sheetView>
  </sheetViews>
  <sheetFormatPr defaultRowHeight="15" x14ac:dyDescent="0.25"/>
  <cols>
    <col min="11" max="11" width="11.28515625" bestFit="1" customWidth="1"/>
    <col min="12" max="13" width="8.85546875" hidden="1" customWidth="1"/>
    <col min="14" max="14" width="8.85546875" customWidth="1"/>
    <col min="15" max="15" width="11.28515625" hidden="1" customWidth="1"/>
    <col min="16" max="16" width="8" hidden="1" customWidth="1"/>
    <col min="17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 t="s">
        <v>91</v>
      </c>
      <c r="L5" s="46">
        <v>5.13</v>
      </c>
      <c r="M5" s="46">
        <v>3.28</v>
      </c>
      <c r="N5" s="78">
        <f>L5*M5</f>
        <v>16.8264</v>
      </c>
      <c r="O5" s="46">
        <v>2.91</v>
      </c>
      <c r="P5" s="46">
        <v>3.28</v>
      </c>
      <c r="Q5" s="78">
        <f>O5*P5</f>
        <v>9.5448000000000004</v>
      </c>
      <c r="R5" s="47">
        <f>Q5*N5</f>
        <v>160.60462272000001</v>
      </c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0.93</v>
      </c>
      <c r="M6" s="46">
        <v>3.28</v>
      </c>
      <c r="N6" s="78">
        <f t="shared" ref="N6:N18" si="6">L6*M6</f>
        <v>3.0503999999999998</v>
      </c>
      <c r="O6" s="46">
        <v>1.17</v>
      </c>
      <c r="P6" s="46">
        <v>3.28</v>
      </c>
      <c r="Q6" s="78">
        <f t="shared" ref="Q6:Q18" si="7">O6*P6</f>
        <v>3.8375999999999997</v>
      </c>
      <c r="R6" s="47">
        <f t="shared" ref="R6:R18" si="8">Q6*N6</f>
        <v>11.706215039999998</v>
      </c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 t="s">
        <v>92</v>
      </c>
      <c r="L7" s="46">
        <v>3</v>
      </c>
      <c r="M7" s="46">
        <v>3.28</v>
      </c>
      <c r="N7" s="78">
        <f t="shared" si="6"/>
        <v>9.84</v>
      </c>
      <c r="O7" s="46">
        <v>2.15</v>
      </c>
      <c r="P7" s="46">
        <v>3.28</v>
      </c>
      <c r="Q7" s="78">
        <f t="shared" si="7"/>
        <v>7.0519999999999996</v>
      </c>
      <c r="R7" s="47">
        <f t="shared" si="8"/>
        <v>69.391679999999994</v>
      </c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 t="s">
        <v>93</v>
      </c>
      <c r="L8" s="46">
        <v>2.92</v>
      </c>
      <c r="M8" s="46">
        <v>3.28</v>
      </c>
      <c r="N8" s="78">
        <f t="shared" si="6"/>
        <v>9.5775999999999986</v>
      </c>
      <c r="O8" s="46">
        <v>2.87</v>
      </c>
      <c r="P8" s="46">
        <v>3.28</v>
      </c>
      <c r="Q8" s="78">
        <f t="shared" si="7"/>
        <v>9.4136000000000006</v>
      </c>
      <c r="R8" s="47">
        <f t="shared" si="8"/>
        <v>90.159695359999986</v>
      </c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 t="s">
        <v>93</v>
      </c>
      <c r="L9" s="46">
        <v>3.6</v>
      </c>
      <c r="M9" s="46">
        <v>3.28</v>
      </c>
      <c r="N9" s="78">
        <f t="shared" si="6"/>
        <v>11.808</v>
      </c>
      <c r="O9" s="46">
        <v>3.05</v>
      </c>
      <c r="P9" s="46">
        <v>3.28</v>
      </c>
      <c r="Q9" s="78">
        <f t="shared" si="7"/>
        <v>10.004</v>
      </c>
      <c r="R9" s="47">
        <f t="shared" si="8"/>
        <v>118.12723199999999</v>
      </c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 t="s">
        <v>94</v>
      </c>
      <c r="L10" s="46">
        <v>2.15</v>
      </c>
      <c r="M10" s="46">
        <v>3.28</v>
      </c>
      <c r="N10" s="78">
        <f t="shared" si="6"/>
        <v>7.0519999999999996</v>
      </c>
      <c r="O10" s="46">
        <v>0.6</v>
      </c>
      <c r="P10" s="46">
        <v>3.28</v>
      </c>
      <c r="Q10" s="78">
        <f t="shared" si="7"/>
        <v>1.9679999999999997</v>
      </c>
      <c r="R10" s="47">
        <f t="shared" si="8"/>
        <v>13.878335999999997</v>
      </c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 t="s">
        <v>94</v>
      </c>
      <c r="L11" s="46">
        <v>2.91</v>
      </c>
      <c r="M11" s="46">
        <v>3.28</v>
      </c>
      <c r="N11" s="78">
        <f t="shared" si="6"/>
        <v>9.5448000000000004</v>
      </c>
      <c r="O11" s="46">
        <v>1.31</v>
      </c>
      <c r="P11" s="46">
        <v>3.28</v>
      </c>
      <c r="Q11" s="78">
        <f t="shared" si="7"/>
        <v>4.2968000000000002</v>
      </c>
      <c r="R11" s="47">
        <f t="shared" si="8"/>
        <v>41.012096640000003</v>
      </c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 t="s">
        <v>94</v>
      </c>
      <c r="L12" s="46">
        <v>2.6</v>
      </c>
      <c r="M12" s="46">
        <v>3.28</v>
      </c>
      <c r="N12" s="78">
        <f t="shared" si="6"/>
        <v>8.5280000000000005</v>
      </c>
      <c r="O12" s="46">
        <v>1.37</v>
      </c>
      <c r="P12" s="46">
        <v>3.28</v>
      </c>
      <c r="Q12" s="78">
        <f t="shared" si="7"/>
        <v>4.4935999999999998</v>
      </c>
      <c r="R12" s="47">
        <f t="shared" si="8"/>
        <v>38.321420799999999</v>
      </c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 t="s">
        <v>95</v>
      </c>
      <c r="L13" s="46">
        <v>3.6</v>
      </c>
      <c r="M13" s="46">
        <v>3.28</v>
      </c>
      <c r="N13" s="78">
        <f t="shared" si="6"/>
        <v>11.808</v>
      </c>
      <c r="O13" s="46">
        <v>0.8</v>
      </c>
      <c r="P13" s="46">
        <v>3.28</v>
      </c>
      <c r="Q13" s="78">
        <f t="shared" si="7"/>
        <v>2.6240000000000001</v>
      </c>
      <c r="R13" s="47">
        <f t="shared" si="8"/>
        <v>30.984192</v>
      </c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 t="s">
        <v>96</v>
      </c>
      <c r="L14" s="46">
        <v>1.24</v>
      </c>
      <c r="M14" s="46">
        <v>3.28</v>
      </c>
      <c r="N14" s="78">
        <f t="shared" si="6"/>
        <v>4.0671999999999997</v>
      </c>
      <c r="O14" s="46">
        <v>2.1</v>
      </c>
      <c r="P14" s="46">
        <v>3.28</v>
      </c>
      <c r="Q14" s="78">
        <f t="shared" si="7"/>
        <v>6.8879999999999999</v>
      </c>
      <c r="R14" s="47">
        <f t="shared" si="8"/>
        <v>28.014873599999998</v>
      </c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 t="s">
        <v>96</v>
      </c>
      <c r="L15" s="46">
        <v>1.24</v>
      </c>
      <c r="M15" s="46">
        <v>3.28</v>
      </c>
      <c r="N15" s="78">
        <f t="shared" si="6"/>
        <v>4.0671999999999997</v>
      </c>
      <c r="O15" s="46">
        <v>2.1</v>
      </c>
      <c r="P15" s="46">
        <v>3.28</v>
      </c>
      <c r="Q15" s="78">
        <f t="shared" si="7"/>
        <v>6.8879999999999999</v>
      </c>
      <c r="R15" s="47">
        <f t="shared" si="8"/>
        <v>28.014873599999998</v>
      </c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 t="s">
        <v>97</v>
      </c>
      <c r="L16" s="46">
        <v>1.2</v>
      </c>
      <c r="M16" s="46">
        <v>3.28</v>
      </c>
      <c r="N16" s="78">
        <f t="shared" si="6"/>
        <v>3.9359999999999995</v>
      </c>
      <c r="O16" s="46">
        <v>2</v>
      </c>
      <c r="P16" s="46">
        <v>3.28</v>
      </c>
      <c r="Q16" s="78">
        <f t="shared" si="7"/>
        <v>6.56</v>
      </c>
      <c r="R16" s="47">
        <f t="shared" si="8"/>
        <v>25.820159999999994</v>
      </c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6"/>
      <c r="O17" s="46"/>
      <c r="P17" s="46"/>
      <c r="Q17" s="46"/>
      <c r="R17" s="47">
        <f>SUM(R5:R16)</f>
        <v>656.03539775999991</v>
      </c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6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9">B24/12</f>
        <v>0</v>
      </c>
      <c r="F24" s="53">
        <f t="shared" si="9"/>
        <v>0</v>
      </c>
      <c r="G24" s="53">
        <f t="shared" si="9"/>
        <v>0</v>
      </c>
      <c r="H24" s="53">
        <f t="shared" si="9"/>
        <v>0</v>
      </c>
      <c r="I24" s="53">
        <f t="shared" si="9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9"/>
        <v>0</v>
      </c>
      <c r="F25" s="53">
        <f t="shared" si="9"/>
        <v>0</v>
      </c>
      <c r="G25" s="53">
        <f t="shared" si="9"/>
        <v>0</v>
      </c>
      <c r="H25" s="53">
        <f t="shared" si="9"/>
        <v>0</v>
      </c>
      <c r="I25" s="53">
        <f t="shared" si="9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9"/>
        <v>0</v>
      </c>
      <c r="F26" s="53">
        <f t="shared" si="9"/>
        <v>0</v>
      </c>
      <c r="G26" s="53">
        <f t="shared" si="9"/>
        <v>0</v>
      </c>
      <c r="H26" s="53">
        <f t="shared" si="9"/>
        <v>0</v>
      </c>
      <c r="I26" s="53">
        <f t="shared" si="9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9"/>
        <v>0</v>
      </c>
      <c r="F27" s="53">
        <f t="shared" si="9"/>
        <v>0</v>
      </c>
      <c r="G27" s="53">
        <f t="shared" si="9"/>
        <v>0</v>
      </c>
      <c r="H27" s="53">
        <f t="shared" si="9"/>
        <v>0</v>
      </c>
      <c r="I27" s="53">
        <f t="shared" si="9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9"/>
        <v>0</v>
      </c>
      <c r="F28" s="53">
        <f t="shared" si="9"/>
        <v>0</v>
      </c>
      <c r="G28" s="53">
        <f t="shared" si="9"/>
        <v>0</v>
      </c>
      <c r="H28" s="53">
        <f t="shared" si="9"/>
        <v>0</v>
      </c>
      <c r="I28" s="53">
        <f t="shared" si="9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9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10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9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10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27" sqref="E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10500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48</v>
      </c>
      <c r="D8" s="26">
        <v>2012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18</v>
      </c>
      <c r="D10" s="26"/>
      <c r="F10" s="19"/>
    </row>
    <row r="11" spans="1:6" x14ac:dyDescent="0.25">
      <c r="A11" s="16"/>
      <c r="B11" s="27"/>
      <c r="C11" s="28">
        <f>C10%</f>
        <v>0.18</v>
      </c>
      <c r="D11" s="28"/>
      <c r="F11" s="19"/>
    </row>
    <row r="12" spans="1:6" x14ac:dyDescent="0.25">
      <c r="A12" s="16" t="s">
        <v>21</v>
      </c>
      <c r="B12" s="20"/>
      <c r="C12" s="21">
        <f>C6*C11</f>
        <v>450</v>
      </c>
      <c r="D12" s="24"/>
      <c r="F12" s="19"/>
    </row>
    <row r="13" spans="1:6" x14ac:dyDescent="0.25">
      <c r="A13" s="16" t="s">
        <v>22</v>
      </c>
      <c r="B13" s="20"/>
      <c r="C13" s="21">
        <f>C6-C12</f>
        <v>2050</v>
      </c>
      <c r="D13" s="24"/>
      <c r="F13" s="19"/>
    </row>
    <row r="14" spans="1:6" x14ac:dyDescent="0.25">
      <c r="A14" s="16" t="s">
        <v>15</v>
      </c>
      <c r="B14" s="20"/>
      <c r="C14" s="21">
        <f>C5</f>
        <v>10500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12550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848</v>
      </c>
      <c r="D18" s="26"/>
      <c r="F18" s="19"/>
    </row>
    <row r="19" spans="1:6" x14ac:dyDescent="0.25">
      <c r="A19" s="16" t="s">
        <v>74</v>
      </c>
      <c r="B19" s="6"/>
      <c r="C19" s="32">
        <f>C18*C16</f>
        <v>10642400</v>
      </c>
      <c r="D19" s="33"/>
      <c r="E19" s="70"/>
      <c r="F19" s="34"/>
    </row>
    <row r="20" spans="1:6" x14ac:dyDescent="0.25">
      <c r="A20" s="16" t="s">
        <v>24</v>
      </c>
      <c r="C20" s="35">
        <f>C19*90%</f>
        <v>9578160</v>
      </c>
      <c r="D20" s="32"/>
      <c r="F20" s="19"/>
    </row>
    <row r="21" spans="1:6" x14ac:dyDescent="0.25">
      <c r="A21" s="16" t="s">
        <v>25</v>
      </c>
      <c r="C21" s="35">
        <f>C19*80%</f>
        <v>8513920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2120000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22171.666666666668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9" sqref="S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583.33333333333337</v>
      </c>
      <c r="C2" s="4">
        <f t="shared" ref="C2:C16" si="1">B2*1.2</f>
        <v>700</v>
      </c>
      <c r="D2" s="4">
        <f t="shared" ref="D2:D16" si="2">C2*1.2</f>
        <v>840</v>
      </c>
      <c r="E2" s="5">
        <f t="shared" ref="E2:E16" si="3">R2</f>
        <v>9200000</v>
      </c>
      <c r="F2" s="4">
        <f t="shared" ref="F2:F15" si="4">ROUND((E2/B2),0)</f>
        <v>15771</v>
      </c>
      <c r="G2" s="4">
        <f t="shared" ref="G2:G15" si="5">ROUND((E2/C2),0)</f>
        <v>13143</v>
      </c>
      <c r="H2" s="4">
        <f t="shared" ref="H2:H15" si="6">ROUND((E2/D2),0)</f>
        <v>10952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700</v>
      </c>
      <c r="Q2">
        <f t="shared" ref="Q2:Q10" si="9">P2/1.2</f>
        <v>583.33333333333337</v>
      </c>
      <c r="R2" s="2">
        <v>9200000</v>
      </c>
      <c r="S2" s="2" t="s">
        <v>87</v>
      </c>
    </row>
    <row r="3" spans="1:19" x14ac:dyDescent="0.25">
      <c r="A3" s="4">
        <v>2</v>
      </c>
      <c r="B3" s="4">
        <f t="shared" si="0"/>
        <v>784.16666666666674</v>
      </c>
      <c r="C3" s="4">
        <f t="shared" si="1"/>
        <v>941</v>
      </c>
      <c r="D3" s="4">
        <f t="shared" si="2"/>
        <v>1129.2</v>
      </c>
      <c r="E3" s="5">
        <f t="shared" si="3"/>
        <v>10500000</v>
      </c>
      <c r="F3" s="4">
        <f t="shared" si="4"/>
        <v>13390</v>
      </c>
      <c r="G3" s="79">
        <f t="shared" si="5"/>
        <v>11158</v>
      </c>
      <c r="H3" s="79">
        <f t="shared" si="6"/>
        <v>9299</v>
      </c>
      <c r="I3" s="79">
        <f t="shared" si="7"/>
        <v>0</v>
      </c>
      <c r="J3" s="79">
        <f t="shared" si="8"/>
        <v>0</v>
      </c>
      <c r="K3" s="7"/>
      <c r="L3" s="7"/>
      <c r="M3" s="7"/>
      <c r="N3" s="7"/>
      <c r="O3" s="7">
        <v>0</v>
      </c>
      <c r="P3" s="7">
        <v>941</v>
      </c>
      <c r="Q3" s="7">
        <f t="shared" si="9"/>
        <v>784.16666666666674</v>
      </c>
      <c r="R3" s="80">
        <v>10500000</v>
      </c>
      <c r="S3" s="80" t="s">
        <v>88</v>
      </c>
    </row>
    <row r="4" spans="1:19" x14ac:dyDescent="0.25">
      <c r="A4" s="4">
        <v>3</v>
      </c>
      <c r="B4" s="4">
        <f t="shared" si="0"/>
        <v>567.5</v>
      </c>
      <c r="C4" s="4">
        <f t="shared" si="1"/>
        <v>681</v>
      </c>
      <c r="D4" s="4">
        <f t="shared" si="2"/>
        <v>817.19999999999993</v>
      </c>
      <c r="E4" s="5">
        <f t="shared" si="3"/>
        <v>8500000</v>
      </c>
      <c r="F4" s="4">
        <f t="shared" si="4"/>
        <v>14978</v>
      </c>
      <c r="G4" s="79">
        <f t="shared" si="5"/>
        <v>12482</v>
      </c>
      <c r="H4" s="79">
        <f t="shared" si="6"/>
        <v>10401</v>
      </c>
      <c r="I4" s="79">
        <f t="shared" si="7"/>
        <v>0</v>
      </c>
      <c r="J4" s="79">
        <f t="shared" si="8"/>
        <v>0</v>
      </c>
      <c r="K4" s="7"/>
      <c r="L4" s="7"/>
      <c r="M4" s="7"/>
      <c r="N4" s="7"/>
      <c r="O4" s="7">
        <v>0</v>
      </c>
      <c r="P4" s="7">
        <v>681</v>
      </c>
      <c r="Q4" s="7">
        <f t="shared" si="9"/>
        <v>567.5</v>
      </c>
      <c r="R4" s="80">
        <v>8500000</v>
      </c>
      <c r="S4" s="80" t="s">
        <v>89</v>
      </c>
    </row>
    <row r="5" spans="1:19" x14ac:dyDescent="0.25">
      <c r="A5" s="4">
        <v>4</v>
      </c>
      <c r="B5" s="4">
        <f t="shared" si="0"/>
        <v>793.33333333333337</v>
      </c>
      <c r="C5" s="4">
        <f t="shared" si="1"/>
        <v>952</v>
      </c>
      <c r="D5" s="4">
        <f t="shared" si="2"/>
        <v>1142.3999999999999</v>
      </c>
      <c r="E5" s="5">
        <f t="shared" si="3"/>
        <v>13000000</v>
      </c>
      <c r="F5" s="4">
        <f t="shared" si="4"/>
        <v>16387</v>
      </c>
      <c r="G5" s="4">
        <f t="shared" si="5"/>
        <v>13655</v>
      </c>
      <c r="H5" s="4">
        <f t="shared" si="6"/>
        <v>11380</v>
      </c>
      <c r="I5" s="4">
        <f t="shared" si="7"/>
        <v>0</v>
      </c>
      <c r="J5" s="4">
        <f t="shared" si="8"/>
        <v>0</v>
      </c>
      <c r="O5">
        <v>0</v>
      </c>
      <c r="P5">
        <v>952</v>
      </c>
      <c r="Q5">
        <f t="shared" si="9"/>
        <v>793.33333333333337</v>
      </c>
      <c r="R5" s="2">
        <v>13000000</v>
      </c>
      <c r="S5" s="2" t="s">
        <v>90</v>
      </c>
    </row>
    <row r="6" spans="1:19" x14ac:dyDescent="0.25">
      <c r="A6" s="4">
        <v>5</v>
      </c>
      <c r="B6" s="4">
        <f t="shared" si="0"/>
        <v>700</v>
      </c>
      <c r="C6" s="4">
        <f t="shared" si="1"/>
        <v>840</v>
      </c>
      <c r="D6" s="4">
        <f t="shared" si="2"/>
        <v>1008</v>
      </c>
      <c r="E6" s="5">
        <f t="shared" si="3"/>
        <v>8400000</v>
      </c>
      <c r="F6" s="4">
        <f t="shared" si="4"/>
        <v>12000</v>
      </c>
      <c r="G6" s="4">
        <f t="shared" si="5"/>
        <v>10000</v>
      </c>
      <c r="H6" s="4">
        <f t="shared" si="6"/>
        <v>8333</v>
      </c>
      <c r="I6" s="4">
        <f t="shared" si="7"/>
        <v>0</v>
      </c>
      <c r="J6" s="4">
        <f t="shared" si="8"/>
        <v>0</v>
      </c>
      <c r="O6">
        <v>0</v>
      </c>
      <c r="P6">
        <f t="shared" ref="P6:P9" si="10">O6/1.2</f>
        <v>0</v>
      </c>
      <c r="Q6">
        <v>700</v>
      </c>
      <c r="R6" s="2">
        <v>8400000</v>
      </c>
      <c r="S6" s="2"/>
    </row>
    <row r="7" spans="1:19" x14ac:dyDescent="0.25">
      <c r="A7" s="4">
        <v>6</v>
      </c>
      <c r="B7" s="4">
        <f t="shared" si="0"/>
        <v>680</v>
      </c>
      <c r="C7" s="4">
        <f t="shared" si="1"/>
        <v>816</v>
      </c>
      <c r="D7" s="4">
        <f t="shared" si="2"/>
        <v>979.19999999999993</v>
      </c>
      <c r="E7" s="5">
        <f t="shared" si="3"/>
        <v>11300000</v>
      </c>
      <c r="F7" s="4">
        <f t="shared" si="4"/>
        <v>16618</v>
      </c>
      <c r="G7" s="79">
        <f t="shared" si="5"/>
        <v>13848</v>
      </c>
      <c r="H7" s="79">
        <f t="shared" si="6"/>
        <v>11540</v>
      </c>
      <c r="I7" s="79">
        <f t="shared" si="7"/>
        <v>0</v>
      </c>
      <c r="J7" s="79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680</v>
      </c>
      <c r="R7" s="80">
        <v>11300000</v>
      </c>
      <c r="S7" s="2"/>
    </row>
    <row r="8" spans="1:19" x14ac:dyDescent="0.25">
      <c r="A8" s="4">
        <v>7</v>
      </c>
      <c r="B8" s="4">
        <f t="shared" si="0"/>
        <v>715</v>
      </c>
      <c r="C8" s="4">
        <f t="shared" si="1"/>
        <v>858</v>
      </c>
      <c r="D8" s="4">
        <f t="shared" si="2"/>
        <v>1029.5999999999999</v>
      </c>
      <c r="E8" s="5">
        <f t="shared" si="3"/>
        <v>11700000</v>
      </c>
      <c r="F8" s="4">
        <f t="shared" si="4"/>
        <v>16364</v>
      </c>
      <c r="G8" s="79">
        <f t="shared" si="5"/>
        <v>13636</v>
      </c>
      <c r="H8" s="79">
        <f t="shared" si="6"/>
        <v>11364</v>
      </c>
      <c r="I8" s="79">
        <f t="shared" si="7"/>
        <v>0</v>
      </c>
      <c r="J8" s="79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715</v>
      </c>
      <c r="R8" s="80">
        <v>11700000</v>
      </c>
      <c r="S8" s="2"/>
    </row>
    <row r="9" spans="1:19" x14ac:dyDescent="0.25">
      <c r="A9" s="4">
        <v>8</v>
      </c>
      <c r="B9" s="4">
        <f t="shared" si="0"/>
        <v>700</v>
      </c>
      <c r="C9" s="4">
        <f t="shared" si="1"/>
        <v>840</v>
      </c>
      <c r="D9" s="4">
        <f t="shared" si="2"/>
        <v>1008</v>
      </c>
      <c r="E9" s="5">
        <f t="shared" si="3"/>
        <v>11000000</v>
      </c>
      <c r="F9" s="4">
        <f t="shared" si="4"/>
        <v>15714</v>
      </c>
      <c r="G9" s="4">
        <f t="shared" si="5"/>
        <v>13095</v>
      </c>
      <c r="H9" s="4">
        <f t="shared" si="6"/>
        <v>10913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700</v>
      </c>
      <c r="R9" s="2">
        <v>11000000</v>
      </c>
      <c r="S9" s="2"/>
    </row>
    <row r="10" spans="1:19" x14ac:dyDescent="0.25">
      <c r="A10" s="4">
        <v>9</v>
      </c>
      <c r="B10" s="4">
        <f t="shared" si="0"/>
        <v>750</v>
      </c>
      <c r="C10" s="4">
        <f t="shared" si="1"/>
        <v>900</v>
      </c>
      <c r="D10" s="4">
        <f t="shared" si="2"/>
        <v>1080</v>
      </c>
      <c r="E10" s="5">
        <f t="shared" si="3"/>
        <v>9500000</v>
      </c>
      <c r="F10" s="4">
        <f t="shared" si="4"/>
        <v>12667</v>
      </c>
      <c r="G10" s="4">
        <f t="shared" si="5"/>
        <v>10556</v>
      </c>
      <c r="H10" s="4">
        <f t="shared" si="6"/>
        <v>8796</v>
      </c>
      <c r="I10" s="4">
        <f t="shared" si="7"/>
        <v>0</v>
      </c>
      <c r="J10" s="4">
        <f t="shared" si="8"/>
        <v>0</v>
      </c>
      <c r="O10">
        <v>0</v>
      </c>
      <c r="P10">
        <v>900</v>
      </c>
      <c r="Q10">
        <f t="shared" si="9"/>
        <v>750</v>
      </c>
      <c r="R10" s="2">
        <v>9500000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657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848</v>
      </c>
      <c r="H29" s="10">
        <f>G29/G28</f>
        <v>1.2907153729071537</v>
      </c>
    </row>
    <row r="30" spans="1:19" s="10" customFormat="1" x14ac:dyDescent="0.25">
      <c r="F30" s="57" t="s">
        <v>73</v>
      </c>
      <c r="G30" s="57">
        <v>12000</v>
      </c>
    </row>
    <row r="31" spans="1:19" s="10" customFormat="1" x14ac:dyDescent="0.25">
      <c r="C31" s="75" t="s">
        <v>85</v>
      </c>
      <c r="D31" s="75"/>
      <c r="F31" s="75" t="s">
        <v>74</v>
      </c>
      <c r="G31" s="75">
        <f>G29*G30</f>
        <v>10176000</v>
      </c>
      <c r="H31" s="10" t="e">
        <f>G31/D29</f>
        <v>#DIV/0!</v>
      </c>
      <c r="I31" s="10">
        <f>G31/D34</f>
        <v>1.1750881316098707</v>
      </c>
    </row>
    <row r="32" spans="1:19" s="10" customFormat="1" x14ac:dyDescent="0.25">
      <c r="C32" s="75" t="s">
        <v>77</v>
      </c>
      <c r="D32" s="75">
        <v>848</v>
      </c>
      <c r="F32" s="75" t="s">
        <v>24</v>
      </c>
      <c r="G32" s="75">
        <f>G31*90%</f>
        <v>9158400</v>
      </c>
    </row>
    <row r="33" spans="3:7" s="10" customFormat="1" x14ac:dyDescent="0.25">
      <c r="C33" s="75" t="s">
        <v>86</v>
      </c>
      <c r="D33" s="75">
        <v>10212</v>
      </c>
      <c r="F33" s="75" t="s">
        <v>25</v>
      </c>
      <c r="G33" s="75">
        <f>G31*80%</f>
        <v>8140800</v>
      </c>
    </row>
    <row r="34" spans="3:7" s="10" customFormat="1" x14ac:dyDescent="0.25">
      <c r="C34" s="75" t="s">
        <v>74</v>
      </c>
      <c r="D34" s="75">
        <f>D32*D33</f>
        <v>8659776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35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2024-03-07T10:15:44Z</dcterms:modified>
</cp:coreProperties>
</file>