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797A5FBE-3EB2-4E0D-995A-F14BCDCF4D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0" i="1" l="1"/>
  <c r="B17" i="1"/>
  <c r="B18" i="1"/>
  <c r="A34" i="1"/>
  <c r="A33" i="1"/>
  <c r="E9" i="1"/>
  <c r="E8" i="1"/>
  <c r="F10" i="1" s="1"/>
  <c r="G6" i="1"/>
  <c r="F6" i="1"/>
  <c r="E7" i="1"/>
  <c r="E6" i="1"/>
  <c r="J34" i="1"/>
  <c r="H34" i="1"/>
  <c r="F35" i="1"/>
  <c r="G35" i="1" s="1"/>
  <c r="F39" i="1"/>
  <c r="G39" i="1" s="1"/>
  <c r="C39" i="1"/>
  <c r="F38" i="1"/>
  <c r="C38" i="1"/>
  <c r="C37" i="1"/>
  <c r="C36" i="1"/>
  <c r="F36" i="1"/>
  <c r="G36" i="1" s="1"/>
  <c r="B10" i="1"/>
  <c r="B11" i="1" s="1"/>
  <c r="B8" i="1"/>
  <c r="B6" i="1"/>
  <c r="B5" i="1"/>
  <c r="B14" i="1" s="1"/>
  <c r="G38" i="1" l="1"/>
  <c r="B12" i="1"/>
  <c r="B13" i="1" s="1"/>
  <c r="B15" i="1" s="1"/>
  <c r="C35" i="1"/>
  <c r="C34" i="1"/>
  <c r="C33" i="1"/>
  <c r="B19" i="1" l="1"/>
  <c r="I29" i="1"/>
  <c r="I28" i="1" l="1"/>
  <c r="I25" i="1" l="1"/>
  <c r="I30" i="1"/>
  <c r="F25" i="1"/>
  <c r="G25" i="1" l="1"/>
  <c r="F26" i="1"/>
  <c r="G26" i="1"/>
  <c r="F27" i="1"/>
  <c r="G27" i="1"/>
  <c r="F28" i="1"/>
  <c r="G28" i="1"/>
  <c r="F29" i="1"/>
  <c r="G29" i="1"/>
  <c r="F30" i="1"/>
  <c r="G30" i="1"/>
  <c r="F31" i="1"/>
  <c r="G31" i="1"/>
  <c r="F33" i="1"/>
  <c r="G33" i="1" s="1"/>
  <c r="F34" i="1"/>
  <c r="G34" i="1" s="1"/>
  <c r="I26" i="1" l="1"/>
  <c r="H30" i="1" l="1"/>
  <c r="H29" i="1"/>
  <c r="H31" i="1"/>
  <c r="H25" i="1" l="1"/>
  <c r="H26" i="1" l="1"/>
  <c r="H27" i="1"/>
  <c r="H28" i="1"/>
  <c r="G3" i="1" l="1"/>
</calcChain>
</file>

<file path=xl/sharedStrings.xml><?xml version="1.0" encoding="utf-8"?>
<sst xmlns="http://schemas.openxmlformats.org/spreadsheetml/2006/main" count="26" uniqueCount="24">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</sst>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  <xf numFmtId="43" fontId="6" fillId="0" borderId="0" xfId="0" applyNumberFormat="1" applyFont="1"/>
    <xf numFmtId="43" fontId="4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0.png"/><Relationship Id="rId2" Type="http://schemas.openxmlformats.org/officeDocument/2006/relationships/image" Target="../media/image9.png"/><Relationship Id="rId1" Type="http://schemas.openxmlformats.org/officeDocument/2006/relationships/image" Target="../media/image8.png"/><Relationship Id="rId5" Type="http://schemas.openxmlformats.org/officeDocument/2006/relationships/image" Target="../media/image12.png"/><Relationship Id="rId4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182617</xdr:colOff>
      <xdr:row>42</xdr:row>
      <xdr:rowOff>153538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9BEA73-1C8C-4715-87B0-0B98EE63A2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765017" cy="81545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173091</xdr:colOff>
      <xdr:row>43</xdr:row>
      <xdr:rowOff>96407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E1CC67-D72F-45EA-B548-C687D1616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755491" cy="82879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125799</xdr:colOff>
      <xdr:row>44</xdr:row>
      <xdr:rowOff>172644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1699A48-2C73-4326-B512-7D5C82470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46599" cy="855464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11483</xdr:colOff>
      <xdr:row>46</xdr:row>
      <xdr:rowOff>29802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95DD59B-3280-44EC-8A41-3A11B8C754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32283" cy="8792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373399</xdr:colOff>
      <xdr:row>46</xdr:row>
      <xdr:rowOff>10749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42EC7D5-A3A5-4FF5-9EDD-1EE5F5552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84599" cy="87737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497241</xdr:colOff>
      <xdr:row>39</xdr:row>
      <xdr:rowOff>162985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B067A03-D4E9-4802-9476-5310D6099A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908441" cy="759248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41</xdr:row>
      <xdr:rowOff>0</xdr:rowOff>
    </xdr:from>
    <xdr:to>
      <xdr:col>23</xdr:col>
      <xdr:colOff>49589</xdr:colOff>
      <xdr:row>85</xdr:row>
      <xdr:rowOff>125012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C10C2A1-E3BC-40BC-88AC-004C0435DA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7810500"/>
          <a:ext cx="14070389" cy="850701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15</xdr:col>
      <xdr:colOff>420432</xdr:colOff>
      <xdr:row>40</xdr:row>
      <xdr:rowOff>77274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BB5C7A0-F9A1-4F17-BD0A-8546ECE74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0"/>
          <a:ext cx="9545382" cy="76972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44</xdr:row>
      <xdr:rowOff>0</xdr:rowOff>
    </xdr:from>
    <xdr:to>
      <xdr:col>7</xdr:col>
      <xdr:colOff>171984</xdr:colOff>
      <xdr:row>73</xdr:row>
      <xdr:rowOff>76982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04B4D6-CCC7-45E1-A485-E7B7C348A0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8382000"/>
          <a:ext cx="3829584" cy="5601482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44</xdr:row>
      <xdr:rowOff>0</xdr:rowOff>
    </xdr:from>
    <xdr:to>
      <xdr:col>14</xdr:col>
      <xdr:colOff>286300</xdr:colOff>
      <xdr:row>73</xdr:row>
      <xdr:rowOff>172245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E4317940-5D1B-479B-8E23-067E81B807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876800" y="8382000"/>
          <a:ext cx="3943900" cy="5696745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44</xdr:row>
      <xdr:rowOff>0</xdr:rowOff>
    </xdr:from>
    <xdr:to>
      <xdr:col>21</xdr:col>
      <xdr:colOff>229142</xdr:colOff>
      <xdr:row>73</xdr:row>
      <xdr:rowOff>38876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43F45982-A29D-4903-992C-ACDDFD829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144000" y="8382000"/>
          <a:ext cx="3886742" cy="556337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45</xdr:row>
      <xdr:rowOff>0</xdr:rowOff>
    </xdr:from>
    <xdr:to>
      <xdr:col>28</xdr:col>
      <xdr:colOff>162458</xdr:colOff>
      <xdr:row>74</xdr:row>
      <xdr:rowOff>96034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0E60A62-A7A5-486D-98E4-8FD50428A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411200" y="8572500"/>
          <a:ext cx="3820058" cy="56205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2"/>
  <sheetViews>
    <sheetView tabSelected="1" zoomScaleNormal="100" workbookViewId="0">
      <selection activeCell="F17" sqref="F17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/>
      <c r="C2" s="27"/>
      <c r="D2" s="7"/>
      <c r="E2" t="s">
        <v>13</v>
      </c>
    </row>
    <row r="3" spans="1:17" ht="16.5" x14ac:dyDescent="0.3">
      <c r="A3" s="16" t="s">
        <v>0</v>
      </c>
      <c r="B3" s="28">
        <v>10000</v>
      </c>
      <c r="C3" s="17"/>
      <c r="D3" s="10"/>
      <c r="E3">
        <v>2023</v>
      </c>
      <c r="F3" s="3">
        <v>2024</v>
      </c>
      <c r="G3" s="4">
        <f>F3-E3</f>
        <v>1</v>
      </c>
      <c r="L3" s="3"/>
      <c r="M3" s="4"/>
    </row>
    <row r="4" spans="1:17" ht="33" x14ac:dyDescent="0.3">
      <c r="A4" s="18" t="s">
        <v>1</v>
      </c>
      <c r="B4" s="28">
        <v>2600</v>
      </c>
      <c r="C4" s="17"/>
      <c r="D4" s="10"/>
      <c r="E4" s="40"/>
      <c r="F4" s="3"/>
      <c r="G4" s="4"/>
      <c r="H4" s="27"/>
      <c r="K4" s="35"/>
      <c r="L4" s="3"/>
      <c r="M4" s="4"/>
    </row>
    <row r="5" spans="1:17" ht="16.5" x14ac:dyDescent="0.3">
      <c r="A5" s="16" t="s">
        <v>2</v>
      </c>
      <c r="B5" s="28">
        <f>B3-B4</f>
        <v>7400</v>
      </c>
      <c r="C5" s="17"/>
      <c r="D5" s="10"/>
      <c r="E5" s="41" t="s">
        <v>22</v>
      </c>
      <c r="F5" s="8" t="s">
        <v>23</v>
      </c>
      <c r="G5" s="14"/>
      <c r="H5" s="8"/>
      <c r="I5" s="8"/>
      <c r="M5" s="45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2600</v>
      </c>
      <c r="C6" s="17"/>
      <c r="D6" s="10"/>
      <c r="E6" s="6">
        <f>76.52*10.764</f>
        <v>823.66127999999992</v>
      </c>
      <c r="F6" s="3">
        <f>84.17*10.764</f>
        <v>906.00587999999993</v>
      </c>
      <c r="G6" s="14">
        <f>E6*1.1</f>
        <v>906.02740800000004</v>
      </c>
      <c r="H6" s="8"/>
      <c r="I6" s="8"/>
      <c r="M6" s="45"/>
      <c r="N6" s="31"/>
      <c r="O6" s="31"/>
      <c r="P6" s="31"/>
      <c r="Q6" s="31"/>
    </row>
    <row r="7" spans="1:17" ht="16.5" x14ac:dyDescent="0.3">
      <c r="A7" s="16" t="s">
        <v>4</v>
      </c>
      <c r="B7" s="19">
        <v>0</v>
      </c>
      <c r="C7" s="20"/>
      <c r="D7" s="42"/>
      <c r="E7">
        <f>9.52*10.764</f>
        <v>102.47327999999999</v>
      </c>
      <c r="F7" s="3"/>
      <c r="G7" s="5"/>
      <c r="H7" s="8"/>
      <c r="I7" s="8"/>
      <c r="M7" s="46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60</v>
      </c>
      <c r="C8" s="20"/>
      <c r="D8" s="42"/>
      <c r="E8" s="6">
        <f>0.91*10.764</f>
        <v>9.7952399999999997</v>
      </c>
      <c r="F8" s="32"/>
      <c r="G8" s="5"/>
      <c r="H8" s="10"/>
      <c r="I8" s="10"/>
      <c r="M8" s="46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/>
      <c r="D9" s="42"/>
      <c r="E9" s="6">
        <f>6.93*10.764</f>
        <v>74.594519999999989</v>
      </c>
      <c r="F9" s="32"/>
      <c r="G9" s="13"/>
      <c r="H9" s="8"/>
      <c r="I9" s="8"/>
      <c r="J9" s="34"/>
      <c r="M9" s="46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0</v>
      </c>
      <c r="C10" s="20"/>
      <c r="D10" s="42"/>
      <c r="E10" s="13">
        <f>SUM(E6:E9)</f>
        <v>1010.52432</v>
      </c>
      <c r="F10" s="52">
        <f>E10*1.1</f>
        <v>1111.5767520000002</v>
      </c>
      <c r="G10" s="13"/>
      <c r="H10" s="31"/>
      <c r="I10" s="31"/>
      <c r="J10" s="34"/>
      <c r="K10" s="34"/>
      <c r="L10" s="30"/>
      <c r="M10" s="46"/>
      <c r="N10" s="31"/>
      <c r="O10" s="31"/>
      <c r="P10" s="31"/>
      <c r="Q10" s="31"/>
    </row>
    <row r="11" spans="1:17" ht="16.5" x14ac:dyDescent="0.3">
      <c r="A11" s="16"/>
      <c r="B11" s="29">
        <f>B10%</f>
        <v>0</v>
      </c>
      <c r="C11" s="37"/>
      <c r="D11" s="43"/>
      <c r="G11" s="13"/>
      <c r="H11" s="31"/>
      <c r="I11" s="31"/>
      <c r="J11" s="34"/>
      <c r="K11" s="34"/>
      <c r="L11" s="30"/>
      <c r="M11" s="47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0</v>
      </c>
      <c r="C12" s="21"/>
      <c r="D12" s="44"/>
      <c r="G12" s="13"/>
      <c r="H12" s="31"/>
      <c r="I12" s="31"/>
      <c r="J12" s="34"/>
      <c r="K12" s="34"/>
      <c r="L12" s="30"/>
      <c r="M12" s="45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2600</v>
      </c>
      <c r="C13" s="21"/>
      <c r="D13" s="44"/>
      <c r="G13" s="13"/>
      <c r="H13" s="51"/>
      <c r="I13" s="31"/>
      <c r="J13" s="34"/>
      <c r="K13" s="34"/>
      <c r="L13" s="30"/>
      <c r="M13" s="45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7400</v>
      </c>
      <c r="C14" s="17"/>
      <c r="D14" s="10"/>
      <c r="E14" s="6"/>
      <c r="G14" s="13"/>
      <c r="H14" s="31"/>
      <c r="I14" s="31"/>
      <c r="J14" s="34"/>
      <c r="K14" s="34"/>
      <c r="L14" s="30"/>
      <c r="M14" s="45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10000</v>
      </c>
      <c r="C15" s="17"/>
      <c r="D15" s="10"/>
      <c r="E15" s="6"/>
      <c r="G15" s="13"/>
      <c r="H15" s="34"/>
      <c r="I15" s="34"/>
      <c r="J15" s="34"/>
      <c r="K15" s="34"/>
      <c r="L15" s="30"/>
      <c r="M15" s="4"/>
    </row>
    <row r="16" spans="1:17" ht="16.5" x14ac:dyDescent="0.3">
      <c r="A16" s="16" t="s">
        <v>21</v>
      </c>
      <c r="B16" s="22">
        <v>1011</v>
      </c>
      <c r="C16" s="38"/>
      <c r="D16" s="8"/>
      <c r="E16" s="5"/>
      <c r="F16" s="5"/>
      <c r="G16" s="5"/>
      <c r="H16" s="6"/>
      <c r="M16" s="33"/>
    </row>
    <row r="17" spans="1:14" ht="16.5" x14ac:dyDescent="0.3">
      <c r="A17" s="16" t="s">
        <v>11</v>
      </c>
      <c r="B17" s="23">
        <f>B15*B16</f>
        <v>10110000</v>
      </c>
      <c r="C17" s="23"/>
      <c r="D17" s="10"/>
      <c r="E17" s="5"/>
      <c r="F17" s="36"/>
      <c r="G17" s="5"/>
      <c r="H17" s="6"/>
      <c r="M17" s="5"/>
      <c r="N17" s="6"/>
    </row>
    <row r="18" spans="1:14" ht="16.5" x14ac:dyDescent="0.3">
      <c r="A18" s="16" t="s">
        <v>12</v>
      </c>
      <c r="B18" s="24">
        <f>1112*B4</f>
        <v>2891200</v>
      </c>
      <c r="C18" s="17"/>
      <c r="D18" s="10"/>
      <c r="E18" s="6"/>
      <c r="F18" s="5"/>
    </row>
    <row r="19" spans="1:14" ht="16.5" x14ac:dyDescent="0.3">
      <c r="A19" s="19" t="s">
        <v>16</v>
      </c>
      <c r="B19" s="24">
        <f>B17*0.03/12</f>
        <v>25275</v>
      </c>
      <c r="C19" s="39"/>
      <c r="D19" s="10"/>
      <c r="E19" s="6"/>
      <c r="F19" s="5"/>
    </row>
    <row r="20" spans="1:14" x14ac:dyDescent="0.25">
      <c r="B20" s="12"/>
    </row>
    <row r="21" spans="1:14" x14ac:dyDescent="0.25">
      <c r="B21" s="12"/>
    </row>
    <row r="23" spans="1:14" x14ac:dyDescent="0.25">
      <c r="C23" t="s">
        <v>14</v>
      </c>
    </row>
    <row r="24" spans="1:14" x14ac:dyDescent="0.25">
      <c r="B24" s="9" t="s">
        <v>15</v>
      </c>
      <c r="C24" s="8" t="s">
        <v>20</v>
      </c>
      <c r="D24" s="8"/>
      <c r="E24" s="8" t="s">
        <v>11</v>
      </c>
      <c r="F24" s="8" t="s">
        <v>17</v>
      </c>
      <c r="G24" s="8" t="s">
        <v>18</v>
      </c>
      <c r="H24" s="8" t="s">
        <v>19</v>
      </c>
      <c r="I24" s="8"/>
    </row>
    <row r="25" spans="1:14" ht="17.25" x14ac:dyDescent="0.3">
      <c r="B25" s="9">
        <v>1012</v>
      </c>
      <c r="C25" s="8"/>
      <c r="D25" s="8"/>
      <c r="E25" s="8">
        <v>9800000</v>
      </c>
      <c r="F25" s="10">
        <f t="shared" ref="F25:F31" si="0">E25/B25</f>
        <v>9683.794466403162</v>
      </c>
      <c r="G25" s="10" t="e">
        <f>E25/C25</f>
        <v>#DIV/0!</v>
      </c>
      <c r="H25" s="10" t="e">
        <f>E25/#REF!</f>
        <v>#REF!</v>
      </c>
      <c r="I25" s="8">
        <f>C25/B25</f>
        <v>0</v>
      </c>
      <c r="J25" s="15"/>
    </row>
    <row r="26" spans="1:14" ht="17.25" x14ac:dyDescent="0.3">
      <c r="B26" s="9">
        <v>1011</v>
      </c>
      <c r="C26" s="8"/>
      <c r="D26" s="8"/>
      <c r="E26" s="8">
        <v>9648000</v>
      </c>
      <c r="F26" s="10">
        <f t="shared" si="0"/>
        <v>9543.0267062314542</v>
      </c>
      <c r="G26" s="10" t="e">
        <f>E26/C26</f>
        <v>#DIV/0!</v>
      </c>
      <c r="H26" s="10" t="e">
        <f>E26/#REF!</f>
        <v>#REF!</v>
      </c>
      <c r="I26" s="8">
        <f>C26/B26</f>
        <v>0</v>
      </c>
      <c r="J26" s="15"/>
    </row>
    <row r="27" spans="1:14" x14ac:dyDescent="0.25">
      <c r="B27" s="9">
        <v>712</v>
      </c>
      <c r="C27" s="8"/>
      <c r="D27" s="8"/>
      <c r="E27" s="10">
        <v>6997000</v>
      </c>
      <c r="F27" s="10">
        <f t="shared" si="0"/>
        <v>9827.2471910112363</v>
      </c>
      <c r="G27" s="10" t="e">
        <f t="shared" ref="G27:G31" si="1">E27/C27</f>
        <v>#DIV/0!</v>
      </c>
      <c r="H27" s="10" t="e">
        <f>E27/#REF!</f>
        <v>#REF!</v>
      </c>
      <c r="I27" s="8"/>
    </row>
    <row r="28" spans="1:14" x14ac:dyDescent="0.25">
      <c r="B28" s="9"/>
      <c r="C28" s="8"/>
      <c r="D28" s="8"/>
      <c r="E28" s="10"/>
      <c r="F28" s="10" t="e">
        <f t="shared" si="0"/>
        <v>#DIV/0!</v>
      </c>
      <c r="G28" s="10" t="e">
        <f t="shared" si="1"/>
        <v>#DIV/0!</v>
      </c>
      <c r="H28" s="10" t="e">
        <f>E28/#REF!</f>
        <v>#REF!</v>
      </c>
      <c r="I28" s="8" t="e">
        <f>#REF!/B28</f>
        <v>#REF!</v>
      </c>
    </row>
    <row r="29" spans="1:14" x14ac:dyDescent="0.25">
      <c r="B29" s="9"/>
      <c r="C29" s="25"/>
      <c r="E29" s="26"/>
      <c r="F29" s="26" t="e">
        <f t="shared" si="0"/>
        <v>#DIV/0!</v>
      </c>
      <c r="G29" s="10" t="e">
        <f t="shared" si="1"/>
        <v>#DIV/0!</v>
      </c>
      <c r="H29" s="26" t="e">
        <f>E29/#REF!</f>
        <v>#REF!</v>
      </c>
      <c r="I29" s="8" t="e">
        <f>C29/B29</f>
        <v>#DIV/0!</v>
      </c>
    </row>
    <row r="30" spans="1:14" x14ac:dyDescent="0.25">
      <c r="E30" s="26"/>
      <c r="F30" s="26" t="e">
        <f t="shared" si="0"/>
        <v>#DIV/0!</v>
      </c>
      <c r="G30" s="26" t="e">
        <f t="shared" si="1"/>
        <v>#DIV/0!</v>
      </c>
      <c r="H30" s="26" t="e">
        <f>E30/#REF!</f>
        <v>#REF!</v>
      </c>
      <c r="I30" t="e">
        <f>#REF!/B30</f>
        <v>#REF!</v>
      </c>
    </row>
    <row r="31" spans="1:14" x14ac:dyDescent="0.25">
      <c r="E31" s="25"/>
      <c r="F31" s="26" t="e">
        <f t="shared" si="0"/>
        <v>#DIV/0!</v>
      </c>
      <c r="G31" s="26" t="e">
        <f t="shared" si="1"/>
        <v>#DIV/0!</v>
      </c>
      <c r="H31" s="26" t="e">
        <f>E31/#REF!</f>
        <v>#REF!</v>
      </c>
    </row>
    <row r="33" spans="1:10" x14ac:dyDescent="0.25">
      <c r="A33">
        <f>627+87+7+56</f>
        <v>777</v>
      </c>
      <c r="B33" s="7">
        <v>6288960</v>
      </c>
      <c r="C33">
        <f t="shared" ref="C33:C39" si="2">B33/A33</f>
        <v>8093.8996138996135</v>
      </c>
      <c r="D33">
        <v>377400</v>
      </c>
      <c r="E33">
        <v>30000</v>
      </c>
      <c r="F33">
        <f>E33+D33+B33</f>
        <v>6696360</v>
      </c>
      <c r="G33">
        <f>F33/A33</f>
        <v>8618.2239382239386</v>
      </c>
      <c r="H33" s="6"/>
    </row>
    <row r="34" spans="1:10" x14ac:dyDescent="0.25">
      <c r="A34">
        <f>544+105+55</f>
        <v>704</v>
      </c>
      <c r="B34" s="7">
        <v>5989160</v>
      </c>
      <c r="C34">
        <f t="shared" si="2"/>
        <v>8507.329545454546</v>
      </c>
      <c r="D34">
        <v>359400</v>
      </c>
      <c r="E34">
        <v>30000</v>
      </c>
      <c r="F34">
        <f>E34+D34+B34</f>
        <v>6378560</v>
      </c>
      <c r="G34">
        <f>F34/A34</f>
        <v>9060.454545454546</v>
      </c>
      <c r="H34" s="6">
        <f>132.8*10.764</f>
        <v>1429.4592</v>
      </c>
      <c r="J34">
        <f>21700+2500</f>
        <v>24200</v>
      </c>
    </row>
    <row r="35" spans="1:10" x14ac:dyDescent="0.25">
      <c r="A35">
        <v>824</v>
      </c>
      <c r="B35" s="7">
        <v>7979225</v>
      </c>
      <c r="C35">
        <f t="shared" si="2"/>
        <v>9683.5254854368941</v>
      </c>
      <c r="D35">
        <v>375000</v>
      </c>
      <c r="E35">
        <v>30000</v>
      </c>
      <c r="F35">
        <f>E35+D35+B35</f>
        <v>8384225</v>
      </c>
      <c r="G35">
        <f>F35/A35</f>
        <v>10175.030339805826</v>
      </c>
    </row>
    <row r="36" spans="1:10" ht="15.75" x14ac:dyDescent="0.25">
      <c r="A36" s="48">
        <v>821</v>
      </c>
      <c r="B36" s="49">
        <v>8235825</v>
      </c>
      <c r="C36" s="50">
        <f t="shared" si="2"/>
        <v>10031.455542021924</v>
      </c>
      <c r="D36" s="50">
        <v>485700</v>
      </c>
      <c r="E36" s="50">
        <v>30000</v>
      </c>
      <c r="F36" s="50">
        <f>E36+D36+B36</f>
        <v>8751525</v>
      </c>
      <c r="G36" s="50">
        <f>F36/A36</f>
        <v>10659.591961023143</v>
      </c>
    </row>
    <row r="37" spans="1:10" ht="15.75" x14ac:dyDescent="0.25">
      <c r="A37" s="30">
        <v>546</v>
      </c>
      <c r="B37" s="7">
        <v>5898720</v>
      </c>
      <c r="C37">
        <f t="shared" si="2"/>
        <v>10803.516483516483</v>
      </c>
    </row>
    <row r="38" spans="1:10" ht="15.75" x14ac:dyDescent="0.25">
      <c r="A38" s="48">
        <v>627</v>
      </c>
      <c r="B38" s="49">
        <v>6295488</v>
      </c>
      <c r="C38" s="50">
        <f t="shared" si="2"/>
        <v>10040.650717703349</v>
      </c>
      <c r="D38" s="50">
        <v>1194000</v>
      </c>
      <c r="E38" s="50">
        <v>30000</v>
      </c>
      <c r="F38" s="50">
        <f>E38+D38+B38</f>
        <v>7519488</v>
      </c>
      <c r="G38" s="50">
        <f>F38/A38</f>
        <v>11992.803827751197</v>
      </c>
    </row>
    <row r="39" spans="1:10" ht="15.75" x14ac:dyDescent="0.25">
      <c r="A39" s="48"/>
      <c r="B39" s="49"/>
      <c r="C39" s="50" t="e">
        <f t="shared" si="2"/>
        <v>#DIV/0!</v>
      </c>
      <c r="D39" s="50">
        <v>1220500</v>
      </c>
      <c r="E39" s="50">
        <v>30000</v>
      </c>
      <c r="F39" s="50">
        <f>E39+D39+B39</f>
        <v>1250500</v>
      </c>
      <c r="G39" s="50" t="e">
        <f>F39/A39</f>
        <v>#DIV/0!</v>
      </c>
    </row>
    <row r="40" spans="1:10" ht="15.75" x14ac:dyDescent="0.25">
      <c r="A40" s="30"/>
    </row>
    <row r="41" spans="1:10" ht="15.75" x14ac:dyDescent="0.25">
      <c r="A41" s="30"/>
    </row>
    <row r="42" spans="1:10" ht="15.75" x14ac:dyDescent="0.25">
      <c r="A42" s="30"/>
    </row>
    <row r="62" spans="3:5" x14ac:dyDescent="0.25">
      <c r="C62" s="6"/>
      <c r="D62" s="6"/>
      <c r="E62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A7" workbookViewId="0">
      <selection activeCell="A42" sqref="A4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topLeftCell="A28" workbookViewId="0">
      <selection activeCell="T35" sqref="T3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2024-03-09T05:53:37Z</dcterms:modified>
</cp:coreProperties>
</file>