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Malharganj Branch\Mohanlal Agrawal\"/>
    </mc:Choice>
  </mc:AlternateContent>
  <bookViews>
    <workbookView xWindow="0" yWindow="0" windowWidth="21600" windowHeight="964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G21" i="2" l="1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<sst xmlns="http://schemas.openxmlformats.org/spreadsheetml/2006/main" count="59" uniqueCount="47">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</sst>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E21" sqref="E21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1500</v>
      </c>
      <c r="D2" s="7" t="s">
        <v>44</v>
      </c>
      <c r="E2" s="4"/>
      <c r="F2" s="4"/>
      <c r="G2" s="25"/>
      <c r="H2" s="1" t="s">
        <v>39</v>
      </c>
      <c r="I2" s="61">
        <v>25000</v>
      </c>
      <c r="J2" s="61">
        <f>C2</f>
        <v>1500</v>
      </c>
      <c r="K2" s="61">
        <f>I3</f>
        <v>2323</v>
      </c>
      <c r="L2" s="51">
        <f>J2*K2</f>
        <v>3484500</v>
      </c>
      <c r="O2" s="58" t="s">
        <v>35</v>
      </c>
      <c r="P2" s="59">
        <f>C28</f>
        <v>12000000</v>
      </c>
      <c r="R2" s="20">
        <f>P2*0.025/12</f>
        <v>25000</v>
      </c>
      <c r="S2" s="18" t="s">
        <v>34</v>
      </c>
    </row>
    <row r="3" spans="1:19">
      <c r="B3" s="24" t="s">
        <v>6</v>
      </c>
      <c r="C3" s="50">
        <v>8000</v>
      </c>
      <c r="D3" s="15"/>
      <c r="E3" s="26"/>
      <c r="F3" s="26"/>
      <c r="G3" s="15"/>
      <c r="H3" s="1" t="s">
        <v>40</v>
      </c>
      <c r="I3" s="61">
        <f>MROUND(I2/10.764,1)</f>
        <v>2323</v>
      </c>
      <c r="J3" s="61"/>
      <c r="K3" s="51"/>
      <c r="L3" s="51">
        <f>N11</f>
        <v>0</v>
      </c>
      <c r="O3" s="58" t="s">
        <v>35</v>
      </c>
      <c r="P3" s="59">
        <f>C28</f>
        <v>12000000</v>
      </c>
      <c r="Q3" s="7"/>
      <c r="R3" s="20">
        <f>P3*0.04/12</f>
        <v>40000</v>
      </c>
      <c r="S3" s="60" t="s">
        <v>36</v>
      </c>
    </row>
    <row r="4" spans="1:19">
      <c r="B4" s="31" t="s">
        <v>18</v>
      </c>
      <c r="C4" s="51">
        <f>ROUND((C2*C3),0)</f>
        <v>12000000</v>
      </c>
      <c r="F4" s="22"/>
      <c r="G4" s="22"/>
      <c r="I4" s="51"/>
      <c r="J4" s="61"/>
      <c r="K4" s="51"/>
      <c r="L4" s="51">
        <f>SUM(L2:L3)</f>
        <v>3484500</v>
      </c>
      <c r="O4" s="58" t="s">
        <v>35</v>
      </c>
      <c r="P4" s="59">
        <f>C28</f>
        <v>12000000</v>
      </c>
      <c r="Q4" s="7"/>
      <c r="R4" s="20">
        <f>P4*0.033/12</f>
        <v>33000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v>0</v>
      </c>
      <c r="D8" s="48">
        <v>0</v>
      </c>
      <c r="E8" s="48">
        <v>0</v>
      </c>
      <c r="F8" s="48">
        <v>60</v>
      </c>
      <c r="G8" s="52">
        <v>0</v>
      </c>
      <c r="H8" s="53">
        <f t="shared" ref="H8" si="0">E8-D8</f>
        <v>0</v>
      </c>
      <c r="I8" s="53">
        <f t="shared" ref="I8" si="1">F8-H8</f>
        <v>60</v>
      </c>
      <c r="J8" s="53">
        <f t="shared" ref="J8" si="2">IF(H8&gt;=5,90*H8/F8,0)</f>
        <v>0</v>
      </c>
      <c r="K8" s="53">
        <f t="shared" ref="K8" si="3">G8/100*J8</f>
        <v>0</v>
      </c>
      <c r="L8" s="53">
        <f t="shared" ref="L8" si="4">ROUND((G8-K8),0)</f>
        <v>0</v>
      </c>
      <c r="M8" s="53">
        <f t="shared" ref="M8" si="5">O8-N8</f>
        <v>0</v>
      </c>
      <c r="N8" s="53">
        <f t="shared" ref="N8" si="6">ROUND((L8*C8),0)</f>
        <v>0</v>
      </c>
      <c r="O8" s="53">
        <f t="shared" ref="O8" si="7">ROUND((C8*G8),0)</f>
        <v>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0</v>
      </c>
      <c r="N11" s="53">
        <f>SUM(N8:N10)</f>
        <v>0</v>
      </c>
      <c r="O11" s="53">
        <f>SUM(O8:O10)</f>
        <v>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68" t="s">
        <v>20</v>
      </c>
      <c r="C13" s="68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>
      <c r="B18" s="69" t="s">
        <v>15</v>
      </c>
      <c r="C18" s="70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1" t="s">
        <v>45</v>
      </c>
      <c r="G20" s="72"/>
      <c r="H20" s="72"/>
      <c r="I20" s="72"/>
      <c r="J20" s="72"/>
      <c r="K20" s="73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7">
        <f>92.93*10.764</f>
        <v>1000.2985200000001</v>
      </c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/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12000000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0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12000000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10800000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9600000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0</v>
      </c>
      <c r="D31" s="30"/>
      <c r="O31" s="33"/>
    </row>
    <row r="32" spans="1:15">
      <c r="A32" s="1"/>
      <c r="B32" s="13" t="s">
        <v>41</v>
      </c>
      <c r="C32" s="58">
        <f>MROUND(C31*0.85,1)</f>
        <v>0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2024-02-26T10:48:27Z</dcterms:modified>
</cp:coreProperties>
</file>