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4"/>
  <c r="P14"/>
  <c r="J14"/>
  <c r="I14"/>
  <c r="E14"/>
  <c r="G14" s="1"/>
  <c r="B14"/>
  <c r="C14" s="1"/>
  <c r="D14" s="1"/>
  <c r="A14"/>
  <c r="Q13"/>
  <c r="P13"/>
  <c r="J13"/>
  <c r="I13"/>
  <c r="E13"/>
  <c r="G13" s="1"/>
  <c r="B13"/>
  <c r="C13" s="1"/>
  <c r="D13" s="1"/>
  <c r="A13"/>
  <c r="Q12"/>
  <c r="P12"/>
  <c r="J12"/>
  <c r="I12"/>
  <c r="E12"/>
  <c r="B12"/>
  <c r="C12" s="1"/>
  <c r="D12" s="1"/>
  <c r="A12"/>
  <c r="Q11"/>
  <c r="P11"/>
  <c r="J11"/>
  <c r="I11"/>
  <c r="E11"/>
  <c r="G11" s="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E9"/>
  <c r="G9" s="1"/>
  <c r="B9"/>
  <c r="C9" s="1"/>
  <c r="D9" s="1"/>
  <c r="A9"/>
  <c r="Q8"/>
  <c r="P8"/>
  <c r="J8"/>
  <c r="I8"/>
  <c r="E8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P5"/>
  <c r="J5"/>
  <c r="I5"/>
  <c r="E5"/>
  <c r="B5"/>
  <c r="C5" s="1"/>
  <c r="D5" s="1"/>
  <c r="A5"/>
  <c r="Q4"/>
  <c r="B4" s="1"/>
  <c r="C4" s="1"/>
  <c r="D4" s="1"/>
  <c r="J4"/>
  <c r="I4"/>
  <c r="E4"/>
  <c r="A4"/>
  <c r="Q3"/>
  <c r="B3" s="1"/>
  <c r="C3" s="1"/>
  <c r="D3" s="1"/>
  <c r="P3"/>
  <c r="J3"/>
  <c r="I3"/>
  <c r="E3"/>
  <c r="A3"/>
  <c r="Q2"/>
  <c r="B2" s="1"/>
  <c r="C2" s="1"/>
  <c r="D2" s="1"/>
  <c r="P2"/>
  <c r="J2"/>
  <c r="I2"/>
  <c r="E2"/>
  <c r="A2"/>
  <c r="D17" i="25"/>
  <c r="I22" i="23"/>
  <c r="I21"/>
  <c r="I20"/>
  <c r="C17" i="25"/>
  <c r="P15" i="4"/>
  <c r="Q15" s="1"/>
  <c r="B15" s="1"/>
  <c r="J15"/>
  <c r="I15"/>
  <c r="E15"/>
  <c r="A15"/>
  <c r="G5" l="1"/>
  <c r="G3"/>
  <c r="G2"/>
  <c r="G4"/>
  <c r="G8"/>
  <c r="G12"/>
  <c r="F3"/>
  <c r="F5"/>
  <c r="F7"/>
  <c r="F8"/>
  <c r="F10"/>
  <c r="F11"/>
  <c r="F13"/>
  <c r="H12"/>
  <c r="F2"/>
  <c r="F4"/>
  <c r="F6"/>
  <c r="F9"/>
  <c r="F12"/>
  <c r="F14"/>
  <c r="H2"/>
  <c r="H3"/>
  <c r="H4"/>
  <c r="H5"/>
  <c r="H6"/>
  <c r="H7"/>
  <c r="H8"/>
  <c r="H9"/>
  <c r="H10"/>
  <c r="H11"/>
  <c r="H13"/>
  <c r="H14"/>
  <c r="F15"/>
  <c r="C15"/>
  <c r="G15" l="1"/>
  <c r="D15"/>
  <c r="H15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F23" s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<sst xmlns="http://schemas.openxmlformats.org/spreadsheetml/2006/main" count="135" uniqueCount="99">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</sst>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323022</xdr:colOff>
      <xdr:row>0</xdr:row>
      <xdr:rowOff>173934</xdr:rowOff>
    </xdr:from>
    <xdr:to>
      <xdr:col>9</xdr:col>
      <xdr:colOff>539142</xdr:colOff>
      <xdr:row>21</xdr:row>
      <xdr:rowOff>43101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022" y="173934"/>
          <a:ext cx="5732337" cy="3869667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</xdr:colOff>
      <xdr:row>5</xdr:row>
      <xdr:rowOff>29308</xdr:rowOff>
    </xdr:from>
    <xdr:to>
      <xdr:col>9</xdr:col>
      <xdr:colOff>273779</xdr:colOff>
      <xdr:row>26</xdr:row>
      <xdr:rowOff>45123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54" y="981808"/>
          <a:ext cx="5732337" cy="401631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153866</xdr:rowOff>
    </xdr:from>
    <xdr:to>
      <xdr:col>9</xdr:col>
      <xdr:colOff>259125</xdr:colOff>
      <xdr:row>20</xdr:row>
      <xdr:rowOff>92762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3866"/>
          <a:ext cx="5732337" cy="374889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3</xdr:row>
      <xdr:rowOff>155864</xdr:rowOff>
    </xdr:from>
    <xdr:to>
      <xdr:col>9</xdr:col>
      <xdr:colOff>329065</xdr:colOff>
      <xdr:row>24</xdr:row>
      <xdr:rowOff>93142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55" y="727364"/>
          <a:ext cx="5732337" cy="393777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40335</v>
      </c>
      <c r="F2" s="48"/>
      <c r="G2" s="118" t="s">
        <v>76</v>
      </c>
      <c r="H2" s="119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38300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38300</v>
      </c>
      <c r="D5" s="33" t="s">
        <v>61</v>
      </c>
      <c r="E5" s="34">
        <f>ROUND(C5/10.764,0)</f>
        <v>3558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14100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24200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>
        <v>0.12</v>
      </c>
      <c r="D8" s="74">
        <f>1-C8</f>
        <v>0.88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21296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35396</v>
      </c>
      <c r="D10" s="33" t="s">
        <v>61</v>
      </c>
      <c r="E10" s="34">
        <f>ROUND(C10/10.764,0)</f>
        <v>3288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2012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12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48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>
        <v>800</v>
      </c>
      <c r="D16" s="48"/>
      <c r="E16" s="37"/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30">
        <f>C16*E10</f>
        <v>2630400</v>
      </c>
      <c r="D17">
        <f>C16*2000</f>
        <v>1600000</v>
      </c>
      <c r="E17" s="30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I20" sqref="I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8" max="8" width="14.28515625" bestFit="1" customWidth="1"/>
    <col min="9" max="9" width="12.57031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5400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3400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12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48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18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0.18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360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1640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3400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5040</v>
      </c>
      <c r="D16" s="101"/>
      <c r="E16" s="110"/>
      <c r="F16" s="96"/>
      <c r="G16" s="50"/>
    </row>
    <row r="17" spans="1:9" ht="16.5">
      <c r="A17" s="15"/>
      <c r="B17" s="104"/>
      <c r="C17" s="105"/>
      <c r="D17" s="105"/>
      <c r="E17" s="15"/>
      <c r="F17" s="96"/>
      <c r="G17" s="50"/>
    </row>
    <row r="18" spans="1:9" ht="16.5">
      <c r="A18" s="108" t="s">
        <v>98</v>
      </c>
      <c r="B18" s="111"/>
      <c r="C18" s="112">
        <v>800</v>
      </c>
      <c r="D18" s="112"/>
      <c r="E18" s="49"/>
      <c r="F18" s="96"/>
      <c r="G18" s="50"/>
    </row>
    <row r="19" spans="1:9" ht="16.5">
      <c r="A19" s="97"/>
      <c r="B19" s="113"/>
      <c r="C19" s="90">
        <f>C18*C16</f>
        <v>4032000</v>
      </c>
      <c r="D19" s="96" t="s">
        <v>68</v>
      </c>
      <c r="E19" s="90"/>
      <c r="F19" s="96" t="s">
        <v>68</v>
      </c>
      <c r="G19" s="50"/>
      <c r="H19" s="37">
        <v>400000</v>
      </c>
      <c r="I19">
        <v>4032000</v>
      </c>
    </row>
    <row r="20" spans="1:9" ht="16.5">
      <c r="A20" s="97"/>
      <c r="B20" s="15"/>
      <c r="C20" s="90">
        <f>C19*95%</f>
        <v>3830400</v>
      </c>
      <c r="D20" s="96" t="s">
        <v>24</v>
      </c>
      <c r="E20" s="91"/>
      <c r="F20" s="96" t="s">
        <v>24</v>
      </c>
      <c r="G20" s="50"/>
      <c r="H20" s="48" t="s">
        <v>68</v>
      </c>
      <c r="I20" s="37">
        <f>I19+H19</f>
        <v>4432000</v>
      </c>
    </row>
    <row r="21" spans="1:9" ht="16.5">
      <c r="A21" s="97"/>
      <c r="B21" s="15"/>
      <c r="C21" s="90">
        <f>C19*80%</f>
        <v>3225600</v>
      </c>
      <c r="D21" s="96" t="s">
        <v>25</v>
      </c>
      <c r="E21" s="91"/>
      <c r="F21" s="96" t="s">
        <v>25</v>
      </c>
      <c r="G21" s="50"/>
      <c r="H21" s="48" t="s">
        <v>24</v>
      </c>
      <c r="I21">
        <f>I20*95%</f>
        <v>4210400</v>
      </c>
    </row>
    <row r="22" spans="1:9" ht="16.5">
      <c r="A22" s="97"/>
      <c r="B22" s="15"/>
      <c r="C22" s="24"/>
      <c r="D22" s="24"/>
      <c r="E22" s="15"/>
      <c r="F22" s="96"/>
      <c r="G22" s="50"/>
      <c r="H22" s="48" t="s">
        <v>25</v>
      </c>
      <c r="I22">
        <f>I20*80%</f>
        <v>3545600</v>
      </c>
    </row>
    <row r="23" spans="1:9" ht="16.5">
      <c r="A23" s="114" t="s">
        <v>26</v>
      </c>
      <c r="B23" s="115"/>
      <c r="C23" s="116">
        <f>C4*C18</f>
        <v>1600000</v>
      </c>
      <c r="D23" s="116">
        <f>D4*D18</f>
        <v>0</v>
      </c>
      <c r="E23" s="15"/>
      <c r="F23" s="110">
        <f>C20*8</f>
        <v>30643200</v>
      </c>
    </row>
    <row r="24" spans="1:9" ht="16.5">
      <c r="A24" s="97" t="s">
        <v>27</v>
      </c>
      <c r="B24" s="15"/>
      <c r="C24" s="24"/>
      <c r="D24" s="24"/>
      <c r="E24" s="15"/>
      <c r="F24" s="15"/>
    </row>
    <row r="25" spans="1:9" ht="16.5">
      <c r="A25" s="117" t="s">
        <v>28</v>
      </c>
      <c r="B25" s="24"/>
      <c r="C25" s="91">
        <f>C19*0.025/12</f>
        <v>8400</v>
      </c>
      <c r="D25" s="91"/>
      <c r="E25" s="15"/>
      <c r="F25" s="15"/>
    </row>
    <row r="26" spans="1:9" ht="16.5">
      <c r="A26" s="15"/>
      <c r="B26" s="15"/>
      <c r="C26" s="91"/>
      <c r="D26" s="91"/>
      <c r="E26" s="15"/>
      <c r="F26" s="15"/>
    </row>
    <row r="27" spans="1:9">
      <c r="C27" s="11"/>
      <c r="D27" s="1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F1" zoomScale="85" zoomScaleNormal="85" workbookViewId="0">
      <selection activeCell="Q6" sqref="Q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798.6111111111112</v>
      </c>
      <c r="C2" s="4">
        <f t="shared" ref="C2:C14" si="2">B2*1.2</f>
        <v>958.33333333333337</v>
      </c>
      <c r="D2" s="4">
        <f t="shared" ref="D2:D14" si="3">C2*1.2</f>
        <v>1150</v>
      </c>
      <c r="E2" s="5">
        <f t="shared" ref="E2:E14" si="4">R2</f>
        <v>4820000</v>
      </c>
      <c r="F2" s="4">
        <f t="shared" ref="F2:F14" si="5">ROUND((E2/B2),0)</f>
        <v>6035</v>
      </c>
      <c r="G2" s="4">
        <f t="shared" ref="G2:G14" si="6">ROUND((E2/C2),0)</f>
        <v>5030</v>
      </c>
      <c r="H2" s="4">
        <f t="shared" ref="H2:H14" si="7">ROUND((E2/D2),0)</f>
        <v>4191</v>
      </c>
      <c r="I2" s="4">
        <f t="shared" ref="I2:I14" si="8">T2</f>
        <v>0</v>
      </c>
      <c r="J2" s="4">
        <f t="shared" ref="J2:J14" si="9">U2</f>
        <v>0</v>
      </c>
      <c r="K2" s="48"/>
      <c r="L2" s="48"/>
      <c r="M2" s="48"/>
      <c r="N2" s="48"/>
      <c r="O2" s="48">
        <v>1150</v>
      </c>
      <c r="P2" s="48">
        <f t="shared" ref="P2:P7" si="10">O2/1.2</f>
        <v>958.33333333333337</v>
      </c>
      <c r="Q2" s="48">
        <f t="shared" ref="Q2:Q14" si="11">P2/1.2</f>
        <v>798.6111111111112</v>
      </c>
      <c r="R2" s="2">
        <v>4820000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694.44444444444446</v>
      </c>
      <c r="C3" s="4">
        <f t="shared" si="2"/>
        <v>833.33333333333337</v>
      </c>
      <c r="D3" s="4">
        <f t="shared" si="3"/>
        <v>1000</v>
      </c>
      <c r="E3" s="5">
        <f t="shared" si="4"/>
        <v>4500000</v>
      </c>
      <c r="F3" s="4">
        <f t="shared" si="5"/>
        <v>6480</v>
      </c>
      <c r="G3" s="4">
        <f t="shared" si="6"/>
        <v>5400</v>
      </c>
      <c r="H3" s="4">
        <f t="shared" si="7"/>
        <v>4500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1000</v>
      </c>
      <c r="P3" s="48">
        <f t="shared" si="10"/>
        <v>833.33333333333337</v>
      </c>
      <c r="Q3" s="48">
        <f t="shared" si="11"/>
        <v>694.44444444444446</v>
      </c>
      <c r="R3" s="2">
        <v>4500000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1179.1666666666667</v>
      </c>
      <c r="C4" s="4">
        <f t="shared" si="2"/>
        <v>1415</v>
      </c>
      <c r="D4" s="4">
        <f t="shared" si="3"/>
        <v>1698</v>
      </c>
      <c r="E4" s="5">
        <f t="shared" si="4"/>
        <v>7783000</v>
      </c>
      <c r="F4" s="4">
        <f t="shared" si="5"/>
        <v>6600</v>
      </c>
      <c r="G4" s="4">
        <f t="shared" si="6"/>
        <v>5500</v>
      </c>
      <c r="H4" s="4">
        <f t="shared" si="7"/>
        <v>4584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v>1415</v>
      </c>
      <c r="Q4" s="48">
        <f t="shared" si="11"/>
        <v>1179.1666666666667</v>
      </c>
      <c r="R4" s="2">
        <v>7783000</v>
      </c>
      <c r="S4" s="2"/>
      <c r="T4" s="2"/>
    </row>
    <row r="5" spans="1:35">
      <c r="A5" s="4">
        <f t="shared" si="0"/>
        <v>0</v>
      </c>
      <c r="B5" s="4">
        <f t="shared" si="1"/>
        <v>487</v>
      </c>
      <c r="C5" s="4">
        <f t="shared" si="2"/>
        <v>584.4</v>
      </c>
      <c r="D5" s="4">
        <f t="shared" si="3"/>
        <v>701.28</v>
      </c>
      <c r="E5" s="5">
        <f t="shared" si="4"/>
        <v>3356000</v>
      </c>
      <c r="F5" s="4">
        <f t="shared" si="5"/>
        <v>6891</v>
      </c>
      <c r="G5" s="4">
        <f t="shared" si="6"/>
        <v>5743</v>
      </c>
      <c r="H5" s="4">
        <f t="shared" si="7"/>
        <v>4786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>O5/1.2</f>
        <v>0</v>
      </c>
      <c r="Q5" s="48">
        <v>487</v>
      </c>
      <c r="R5" s="2">
        <v>3356000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 t="shared" ref="P6:P8" si="12">O6/1.2</f>
        <v>0</v>
      </c>
      <c r="Q6" s="48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 t="shared" si="12"/>
        <v>0</v>
      </c>
      <c r="Q7" s="48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8"/>
      <c r="L8" s="48"/>
      <c r="M8" s="48"/>
      <c r="N8" s="48"/>
      <c r="O8" s="48">
        <v>0</v>
      </c>
      <c r="P8" s="48">
        <f t="shared" si="12"/>
        <v>0</v>
      </c>
      <c r="Q8" s="48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8"/>
      <c r="L11" s="48"/>
      <c r="M11" s="48"/>
      <c r="N11" s="48"/>
      <c r="O11" s="48">
        <v>0</v>
      </c>
      <c r="P11" s="48">
        <f t="shared" ref="P11:P12" si="13">O11/1.2</f>
        <v>0</v>
      </c>
      <c r="Q11" s="48">
        <f t="shared" si="11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8"/>
      <c r="L12" s="48"/>
      <c r="M12" s="48"/>
      <c r="N12" s="48"/>
      <c r="O12" s="48">
        <v>0</v>
      </c>
      <c r="P12" s="48">
        <f t="shared" si="13"/>
        <v>0</v>
      </c>
      <c r="Q12" s="48">
        <f t="shared" si="11"/>
        <v>0</v>
      </c>
      <c r="R12" s="2">
        <v>0</v>
      </c>
      <c r="S12" s="2"/>
      <c r="V12" s="45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8"/>
      <c r="L13" s="48"/>
      <c r="M13" s="48"/>
      <c r="N13" s="48"/>
      <c r="O13" s="48">
        <v>0</v>
      </c>
      <c r="P13" s="48">
        <f>O13/1.2</f>
        <v>0</v>
      </c>
      <c r="Q13" s="48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11"/>
        <v>0</v>
      </c>
      <c r="R14" s="2">
        <v>0</v>
      </c>
      <c r="S14" s="2"/>
    </row>
    <row r="15" spans="1:35">
      <c r="A15" s="4">
        <f t="shared" ref="A2:A15" si="14">N15</f>
        <v>0</v>
      </c>
      <c r="B15" s="4">
        <f t="shared" ref="B2:B15" si="15">Q15</f>
        <v>0</v>
      </c>
      <c r="C15" s="4">
        <f t="shared" ref="C2:C15" si="16">B15*1.2</f>
        <v>0</v>
      </c>
      <c r="D15" s="4">
        <f t="shared" ref="D2:D15" si="17">C15*1.2</f>
        <v>0</v>
      </c>
      <c r="E15" s="5">
        <f t="shared" ref="E2:E15" si="18">R15</f>
        <v>0</v>
      </c>
      <c r="F15" s="4" t="e">
        <f t="shared" ref="F2:F15" si="19">ROUND((E15/B15),0)</f>
        <v>#DIV/0!</v>
      </c>
      <c r="G15" s="4" t="e">
        <f t="shared" ref="G2:G15" si="20">ROUND((E15/C15),0)</f>
        <v>#DIV/0!</v>
      </c>
      <c r="H15" s="4" t="e">
        <f t="shared" ref="H2:H15" si="21">ROUND((E15/D15),0)</f>
        <v>#DIV/0!</v>
      </c>
      <c r="I15" s="4">
        <f t="shared" ref="I2:I15" si="22">T15</f>
        <v>0</v>
      </c>
      <c r="J15" s="4">
        <f t="shared" ref="J2:J15" si="23">U15</f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ref="Q2:Q15" si="24">P15/1.2</f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8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48">
        <v>0</v>
      </c>
      <c r="P19" s="48">
        <f>O19/1.2</f>
        <v>0</v>
      </c>
      <c r="Q19" s="48">
        <f t="shared" ref="Q19" si="36">P19/1.2</f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6" zoomScale="115" zoomScaleNormal="115" workbookViewId="0">
      <selection activeCell="F8" sqref="F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Q28" sqref="Q2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2024-03-02T06:56:19Z</dcterms:modified>
</cp:coreProperties>
</file>