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1CB3ABF6-F895-4C46-851C-7B71F3F176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8" i="1"/>
  <c r="B20" i="1"/>
  <c r="F6" i="1"/>
  <c r="E16" i="1"/>
  <c r="E15" i="1"/>
  <c r="G13" i="1"/>
  <c r="A35" i="1"/>
  <c r="A36" i="1"/>
  <c r="F37" i="1"/>
  <c r="G37" i="1" s="1"/>
  <c r="F41" i="1"/>
  <c r="G41" i="1" s="1"/>
  <c r="C41" i="1"/>
  <c r="F40" i="1"/>
  <c r="C40" i="1"/>
  <c r="C39" i="1"/>
  <c r="C38" i="1"/>
  <c r="F38" i="1"/>
  <c r="G38" i="1" s="1"/>
  <c r="B10" i="1"/>
  <c r="B11" i="1" s="1"/>
  <c r="B8" i="1"/>
  <c r="B6" i="1"/>
  <c r="B5" i="1"/>
  <c r="B14" i="1" s="1"/>
  <c r="G40" i="1" l="1"/>
  <c r="B12" i="1"/>
  <c r="B13" i="1" s="1"/>
  <c r="B15" i="1" s="1"/>
  <c r="B17" i="1" s="1"/>
  <c r="C37" i="1"/>
  <c r="C36" i="1"/>
  <c r="C35" i="1"/>
  <c r="B21" i="1" l="1"/>
  <c r="I31" i="1"/>
  <c r="I30" i="1" l="1"/>
  <c r="I27" i="1" l="1"/>
  <c r="I32" i="1"/>
  <c r="F27" i="1"/>
  <c r="G27" i="1" l="1"/>
  <c r="F28" i="1"/>
  <c r="G28" i="1"/>
  <c r="F29" i="1"/>
  <c r="G29" i="1"/>
  <c r="F30" i="1"/>
  <c r="G30" i="1"/>
  <c r="F31" i="1"/>
  <c r="G31" i="1"/>
  <c r="F32" i="1"/>
  <c r="G32" i="1"/>
  <c r="F33" i="1"/>
  <c r="G33" i="1"/>
  <c r="F35" i="1"/>
  <c r="G35" i="1" s="1"/>
  <c r="F36" i="1"/>
  <c r="G36" i="1" s="1"/>
  <c r="H35" i="1" l="1"/>
  <c r="I28" i="1" l="1"/>
  <c r="H32" i="1" l="1"/>
  <c r="H31" i="1"/>
  <c r="H33" i="1"/>
  <c r="H27" i="1" l="1"/>
  <c r="H36" i="1" l="1"/>
  <c r="H28" i="1"/>
  <c r="H29" i="1"/>
  <c r="H30" i="1"/>
  <c r="G3" i="1" l="1"/>
</calcChain>
</file>

<file path=xl/sharedStrings.xml><?xml version="1.0" encoding="utf-8"?>
<sst xmlns="http://schemas.openxmlformats.org/spreadsheetml/2006/main" count="30" uniqueCount="28">
  <si>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</si>
  <si>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</si>
  <si>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</si>
  <si>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</si>
  <si>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</si>
  <si>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</si>
  <si>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</si>
  <si>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</si>
  <si>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</si>
  <si>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</si>
  <si>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</si>
  <si>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</si>
  <si>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</si>
  <si>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</si>
  <si>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</si>
  <si>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</si>
  <si>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</si>
  <si>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</si>
  <si>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</si>
  <si>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</si>
  <si>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</si>
  <si>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</si>
  <si>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</si>
  <si>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</si>
  <si>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RV</t>
  </si>
  <si>
    <t>DV</t>
  </si>
  <si>
    <t>Measurement Carpet</t>
  </si>
  <si>
    <t>Terrace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</si>
</sst>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0" fontId="4" fillId="2" borderId="0" xfId="0" applyFont="1" applyFill="1"/>
    <xf numFmtId="0" fontId="7" fillId="2" borderId="0" xfId="0" applyFont="1" applyFill="1"/>
    <xf numFmtId="0" fontId="0" fillId="2" borderId="0" xfId="0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766</xdr:colOff>
      <xdr:row>33</xdr:row>
      <xdr:rowOff>77088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D7E697-F0D9-49C2-9E1B-D9C7C75C3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87166" cy="636358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18</xdr:col>
      <xdr:colOff>486523</xdr:colOff>
      <xdr:row>35</xdr:row>
      <xdr:rowOff>67588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DEB310-872B-46E0-BDE2-00152D95A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190500"/>
          <a:ext cx="5363323" cy="6544588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35</xdr:col>
      <xdr:colOff>391856</xdr:colOff>
      <xdr:row>40</xdr:row>
      <xdr:rowOff>115353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1A66184-B616-4B44-BF18-E110DAB12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0" y="190500"/>
          <a:ext cx="9535856" cy="7544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277880</xdr:colOff>
      <xdr:row>44</xdr:row>
      <xdr:rowOff>134539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BBFBA8-4B12-4CCA-A7F8-61A99D8D4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60280" cy="85165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506767</xdr:colOff>
      <xdr:row>42</xdr:row>
      <xdr:rowOff>153538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C5BDE0-6843-4C86-B19D-465192EAF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17967" cy="8154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topLeftCell="A4" zoomScaleNormal="100" workbookViewId="0">
      <selection activeCell="D20" sqref="D20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21000</v>
      </c>
      <c r="C3" s="17"/>
      <c r="D3" s="10"/>
      <c r="E3">
        <v>2023</v>
      </c>
      <c r="F3" s="3">
        <v>2024</v>
      </c>
      <c r="G3" s="4">
        <f>F3-E3</f>
        <v>1</v>
      </c>
      <c r="L3" s="3"/>
      <c r="M3" s="4"/>
    </row>
    <row r="4" spans="1:17" ht="33" x14ac:dyDescent="0.3">
      <c r="A4" s="18" t="s">
        <v>1</v>
      </c>
      <c r="B4" s="28">
        <v>2800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18200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2800</v>
      </c>
      <c r="C6" s="17"/>
      <c r="D6" s="10"/>
      <c r="E6" s="6">
        <v>967</v>
      </c>
      <c r="F6" s="3">
        <f>E6*1.1</f>
        <v>1063.7</v>
      </c>
      <c r="G6" s="14"/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0</v>
      </c>
      <c r="C7" s="20"/>
      <c r="D7" s="42"/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60</v>
      </c>
      <c r="C8" s="20"/>
      <c r="D8" s="42"/>
      <c r="E8" s="6"/>
      <c r="F8" s="32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E9" s="6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0</v>
      </c>
      <c r="C10" s="20"/>
      <c r="D10" s="42"/>
      <c r="E10" s="34"/>
      <c r="F10" s="30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</v>
      </c>
      <c r="C11" s="37"/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0</v>
      </c>
      <c r="C12" s="21"/>
      <c r="D12" s="44"/>
      <c r="E12" t="s">
        <v>26</v>
      </c>
      <c r="F12" t="s">
        <v>27</v>
      </c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2800</v>
      </c>
      <c r="C13" s="21"/>
      <c r="D13" s="44"/>
      <c r="E13">
        <v>1023</v>
      </c>
      <c r="F13">
        <v>39</v>
      </c>
      <c r="G13" s="13">
        <f>E13+F13</f>
        <v>1062</v>
      </c>
      <c r="H13" s="31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18200</v>
      </c>
      <c r="C14" s="17"/>
      <c r="D14" s="10"/>
      <c r="E14" s="6">
        <v>21000</v>
      </c>
      <c r="G14" s="13"/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21000</v>
      </c>
      <c r="C15" s="17"/>
      <c r="D15" s="10"/>
      <c r="E15" s="6">
        <f>E14*E13</f>
        <v>21483000</v>
      </c>
      <c r="G15" s="13"/>
      <c r="H15" s="34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967</v>
      </c>
      <c r="C16" s="38"/>
      <c r="D16" s="8"/>
      <c r="E16" s="5">
        <f>E15/967</f>
        <v>22216.132368148916</v>
      </c>
      <c r="F16" s="5"/>
      <c r="G16" s="5"/>
      <c r="H16" s="6"/>
      <c r="M16" s="33"/>
    </row>
    <row r="17" spans="1:14" ht="16.5" x14ac:dyDescent="0.3">
      <c r="A17" s="16" t="s">
        <v>11</v>
      </c>
      <c r="B17" s="23">
        <f>B15*B16</f>
        <v>20307000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24</v>
      </c>
      <c r="B18" s="23">
        <f>B17*0.95</f>
        <v>19291650</v>
      </c>
      <c r="C18" s="23"/>
      <c r="D18" s="10"/>
      <c r="E18" s="5"/>
      <c r="F18" s="36"/>
      <c r="G18" s="5"/>
      <c r="H18" s="6"/>
      <c r="M18" s="5"/>
      <c r="N18" s="6"/>
    </row>
    <row r="19" spans="1:14" ht="16.5" x14ac:dyDescent="0.3">
      <c r="A19" s="16" t="s">
        <v>25</v>
      </c>
      <c r="B19" s="23">
        <f>B17*0.85</f>
        <v>17260950</v>
      </c>
      <c r="C19" s="23"/>
      <c r="D19" s="10"/>
      <c r="E19" s="5"/>
      <c r="F19" s="36"/>
      <c r="G19" s="5"/>
      <c r="H19" s="6"/>
      <c r="M19" s="5"/>
      <c r="N19" s="6"/>
    </row>
    <row r="20" spans="1:14" ht="16.5" x14ac:dyDescent="0.3">
      <c r="A20" s="16" t="s">
        <v>12</v>
      </c>
      <c r="B20" s="24">
        <f>1064*B4</f>
        <v>2979200</v>
      </c>
      <c r="C20" s="17"/>
      <c r="D20" s="10"/>
      <c r="E20" s="6"/>
      <c r="F20" s="5"/>
    </row>
    <row r="21" spans="1:14" ht="16.5" x14ac:dyDescent="0.3">
      <c r="A21" s="19" t="s">
        <v>16</v>
      </c>
      <c r="B21" s="24">
        <f>B17*0.025/12</f>
        <v>42306.25</v>
      </c>
      <c r="C21" s="39"/>
      <c r="D21" s="10"/>
      <c r="E21" s="6"/>
      <c r="F21" s="5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/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755</v>
      </c>
      <c r="C27" s="8"/>
      <c r="D27" s="8"/>
      <c r="E27" s="8">
        <v>15500000</v>
      </c>
      <c r="F27" s="10">
        <f t="shared" ref="F27:F33" si="0">E27/B27</f>
        <v>20529.801324503311</v>
      </c>
      <c r="G27" s="10" t="e">
        <f>E27/C27</f>
        <v>#DIV/0!</v>
      </c>
      <c r="H27" s="10" t="e">
        <f>E27/#REF!</f>
        <v>#REF!</v>
      </c>
      <c r="I27" s="8">
        <f>C27/B27</f>
        <v>0</v>
      </c>
      <c r="J27" s="15"/>
    </row>
    <row r="28" spans="1:14" ht="17.25" x14ac:dyDescent="0.3">
      <c r="B28" s="9">
        <v>750</v>
      </c>
      <c r="C28" s="8"/>
      <c r="D28" s="8"/>
      <c r="E28" s="8">
        <v>15500000</v>
      </c>
      <c r="F28" s="10">
        <f t="shared" si="0"/>
        <v>20666.666666666668</v>
      </c>
      <c r="G28" s="10" t="e">
        <f>E28/C28</f>
        <v>#DIV/0!</v>
      </c>
      <c r="H28" s="10" t="e">
        <f>E28/#REF!</f>
        <v>#REF!</v>
      </c>
      <c r="I28" s="8">
        <f>C28/B28</f>
        <v>0</v>
      </c>
      <c r="J28" s="15"/>
    </row>
    <row r="29" spans="1:14" x14ac:dyDescent="0.25">
      <c r="B29" s="9">
        <v>1104</v>
      </c>
      <c r="C29" s="8"/>
      <c r="D29" s="8"/>
      <c r="E29" s="10">
        <v>21400000</v>
      </c>
      <c r="F29" s="10">
        <f t="shared" si="0"/>
        <v>19384.057971014492</v>
      </c>
      <c r="G29" s="10" t="e">
        <f t="shared" ref="G29:G33" si="1">E29/C29</f>
        <v>#DIV/0!</v>
      </c>
      <c r="H29" s="10" t="e">
        <f>E29/#REF!</f>
        <v>#REF!</v>
      </c>
      <c r="I29" s="8"/>
    </row>
    <row r="30" spans="1:14" x14ac:dyDescent="0.25">
      <c r="B30" s="9"/>
      <c r="C30" s="8"/>
      <c r="D30" s="8"/>
      <c r="E30" s="10"/>
      <c r="F30" s="10" t="e">
        <f t="shared" si="0"/>
        <v>#DIV/0!</v>
      </c>
      <c r="G30" s="10" t="e">
        <f t="shared" si="1"/>
        <v>#DIV/0!</v>
      </c>
      <c r="H30" s="10" t="e">
        <f>E30/#REF!</f>
        <v>#REF!</v>
      </c>
      <c r="I30" s="8" t="e">
        <f>#REF!/B30</f>
        <v>#REF!</v>
      </c>
    </row>
    <row r="31" spans="1:14" x14ac:dyDescent="0.25">
      <c r="B31" s="9"/>
      <c r="C31" s="25"/>
      <c r="E31" s="26"/>
      <c r="F31" s="26" t="e">
        <f t="shared" si="0"/>
        <v>#DIV/0!</v>
      </c>
      <c r="G31" s="10" t="e">
        <f t="shared" si="1"/>
        <v>#DIV/0!</v>
      </c>
      <c r="H31" s="26" t="e">
        <f>E31/#REF!</f>
        <v>#REF!</v>
      </c>
      <c r="I31" s="8" t="e">
        <f>C31/B31</f>
        <v>#DIV/0!</v>
      </c>
    </row>
    <row r="32" spans="1:14" x14ac:dyDescent="0.25">
      <c r="E32" s="26"/>
      <c r="F32" s="26" t="e">
        <f t="shared" si="0"/>
        <v>#DIV/0!</v>
      </c>
      <c r="G32" s="26" t="e">
        <f t="shared" si="1"/>
        <v>#DIV/0!</v>
      </c>
      <c r="H32" s="26" t="e">
        <f>E32/#REF!</f>
        <v>#REF!</v>
      </c>
      <c r="I32" t="e">
        <f>#REF!/B32</f>
        <v>#REF!</v>
      </c>
    </row>
    <row r="33" spans="1:8" x14ac:dyDescent="0.25">
      <c r="E33" s="25"/>
      <c r="F33" s="26" t="e">
        <f t="shared" si="0"/>
        <v>#DIV/0!</v>
      </c>
      <c r="G33" s="26" t="e">
        <f t="shared" si="1"/>
        <v>#DIV/0!</v>
      </c>
      <c r="H33" s="26" t="e">
        <f>E33/#REF!</f>
        <v>#REF!</v>
      </c>
    </row>
    <row r="35" spans="1:8" x14ac:dyDescent="0.25">
      <c r="A35">
        <f>51.504*10.764+8.29*10.764</f>
        <v>643.62261599999999</v>
      </c>
      <c r="B35" s="7">
        <v>15100000</v>
      </c>
      <c r="C35">
        <f t="shared" ref="C35:C41" si="2">B35/A35</f>
        <v>23460.953087453348</v>
      </c>
      <c r="D35">
        <v>1057000</v>
      </c>
      <c r="E35">
        <v>30000</v>
      </c>
      <c r="F35">
        <f>E35+D35+B35</f>
        <v>16187000</v>
      </c>
      <c r="G35">
        <f>F35/A35</f>
        <v>25149.83096864949</v>
      </c>
      <c r="H35" s="6" t="e">
        <f>F35/#REF!</f>
        <v>#REF!</v>
      </c>
    </row>
    <row r="36" spans="1:8" x14ac:dyDescent="0.25">
      <c r="A36">
        <f>78.356*10.764+12.405*10.764</f>
        <v>976.95140399999991</v>
      </c>
      <c r="B36" s="7">
        <v>22512000</v>
      </c>
      <c r="C36">
        <f t="shared" si="2"/>
        <v>23043.111364421562</v>
      </c>
      <c r="D36">
        <v>1575900</v>
      </c>
      <c r="E36">
        <v>30000</v>
      </c>
      <c r="F36">
        <f>E36+D36+B36</f>
        <v>24117900</v>
      </c>
      <c r="G36">
        <f>F36/A36</f>
        <v>24686.898346481114</v>
      </c>
      <c r="H36" s="6" t="e">
        <f>F36/#REF!</f>
        <v>#REF!</v>
      </c>
    </row>
    <row r="37" spans="1:8" x14ac:dyDescent="0.25">
      <c r="C37" t="e">
        <f t="shared" si="2"/>
        <v>#DIV/0!</v>
      </c>
      <c r="D37">
        <v>448000</v>
      </c>
      <c r="E37">
        <v>30000</v>
      </c>
      <c r="F37">
        <f>E37+D37+B37</f>
        <v>478000</v>
      </c>
      <c r="G37" t="e">
        <f>F37/A37</f>
        <v>#DIV/0!</v>
      </c>
    </row>
    <row r="38" spans="1:8" ht="15.75" x14ac:dyDescent="0.25">
      <c r="A38" s="48"/>
      <c r="B38" s="49"/>
      <c r="C38" s="50" t="e">
        <f t="shared" si="2"/>
        <v>#DIV/0!</v>
      </c>
      <c r="D38" s="50">
        <v>899500</v>
      </c>
      <c r="E38" s="50">
        <v>30000</v>
      </c>
      <c r="F38" s="50">
        <f>E38+D38+B38</f>
        <v>929500</v>
      </c>
      <c r="G38" s="50" t="e">
        <f>F38/A38</f>
        <v>#DIV/0!</v>
      </c>
    </row>
    <row r="39" spans="1:8" ht="15.75" x14ac:dyDescent="0.25">
      <c r="A39" s="30"/>
      <c r="C39" t="e">
        <f t="shared" si="2"/>
        <v>#DIV/0!</v>
      </c>
    </row>
    <row r="40" spans="1:8" ht="15.75" x14ac:dyDescent="0.25">
      <c r="A40" s="48"/>
      <c r="B40" s="49"/>
      <c r="C40" s="50" t="e">
        <f t="shared" si="2"/>
        <v>#DIV/0!</v>
      </c>
      <c r="D40" s="50">
        <v>1194000</v>
      </c>
      <c r="E40" s="50">
        <v>30000</v>
      </c>
      <c r="F40" s="50">
        <f>E40+D40+B40</f>
        <v>1224000</v>
      </c>
      <c r="G40" s="50" t="e">
        <f>F40/A40</f>
        <v>#DIV/0!</v>
      </c>
    </row>
    <row r="41" spans="1:8" ht="15.75" x14ac:dyDescent="0.25">
      <c r="A41" s="48"/>
      <c r="B41" s="49"/>
      <c r="C41" s="50" t="e">
        <f t="shared" si="2"/>
        <v>#DIV/0!</v>
      </c>
      <c r="D41" s="50">
        <v>1220500</v>
      </c>
      <c r="E41" s="50">
        <v>30000</v>
      </c>
      <c r="F41" s="50">
        <f>E41+D41+B41</f>
        <v>1250500</v>
      </c>
      <c r="G41" s="50" t="e">
        <f>F41/A41</f>
        <v>#DIV/0!</v>
      </c>
    </row>
    <row r="42" spans="1:8" ht="15.75" x14ac:dyDescent="0.25">
      <c r="A42" s="30"/>
    </row>
    <row r="43" spans="1:8" ht="15.75" x14ac:dyDescent="0.25">
      <c r="A43" s="30"/>
    </row>
    <row r="44" spans="1:8" ht="15.75" x14ac:dyDescent="0.25">
      <c r="A44" s="30"/>
    </row>
    <row r="64" spans="3:5" x14ac:dyDescent="0.25">
      <c r="C64" s="6"/>
      <c r="D64" s="6"/>
      <c r="E6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>
      <selection activeCell="U2" sqref="U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34" workbookViewId="0">
      <selection activeCell="A43" sqref="A43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2024-03-04T08:37:31Z</dcterms:modified>
</cp:coreProperties>
</file>