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Shraddha West Residency - Andheri\"/>
    </mc:Choice>
  </mc:AlternateContent>
  <xr:revisionPtr revIDLastSave="0" documentId="13_ncr:1_{E409E026-AB48-4C3F-9391-C1E7BD746B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addha West" sheetId="57" r:id="rId1"/>
    <sheet name="Total" sheetId="79" r:id="rId2"/>
    <sheet name="Rera" sheetId="67" r:id="rId3"/>
    <sheet name="Typical Floor" sheetId="70" r:id="rId4"/>
    <sheet name="Rates" sheetId="72" r:id="rId5"/>
    <sheet name="IGR" sheetId="80" r:id="rId6"/>
    <sheet name="RR" sheetId="81" r:id="rId7"/>
  </sheets>
  <definedNames>
    <definedName name="_xlnm._FilterDatabase" localSheetId="0" hidden="1">'Shraddha West'!$D$3:$D$71</definedName>
  </definedNames>
  <calcPr calcId="191029"/>
</workbook>
</file>

<file path=xl/calcChain.xml><?xml version="1.0" encoding="utf-8"?>
<calcChain xmlns="http://schemas.openxmlformats.org/spreadsheetml/2006/main">
  <c r="J6" i="79" l="1"/>
  <c r="J5" i="79"/>
  <c r="H4" i="79"/>
  <c r="G4" i="79"/>
  <c r="F4" i="79"/>
  <c r="E4" i="79"/>
  <c r="D4" i="79"/>
  <c r="K72" i="57"/>
  <c r="K113" i="57"/>
  <c r="K77" i="57"/>
  <c r="K78" i="57"/>
  <c r="K79" i="57"/>
  <c r="K80" i="57"/>
  <c r="K81" i="57"/>
  <c r="K82" i="57"/>
  <c r="K83" i="57"/>
  <c r="K84" i="57"/>
  <c r="K85" i="57"/>
  <c r="K86" i="57"/>
  <c r="K87" i="57"/>
  <c r="K88" i="57"/>
  <c r="K89" i="57"/>
  <c r="K90" i="57"/>
  <c r="K91" i="57"/>
  <c r="K92" i="57"/>
  <c r="K93" i="57"/>
  <c r="K94" i="57"/>
  <c r="K95" i="57"/>
  <c r="K96" i="57"/>
  <c r="K97" i="57"/>
  <c r="K98" i="57"/>
  <c r="K99" i="57"/>
  <c r="K100" i="57"/>
  <c r="K101" i="57"/>
  <c r="K102" i="57"/>
  <c r="K103" i="57"/>
  <c r="K104" i="57"/>
  <c r="K105" i="57"/>
  <c r="K106" i="57"/>
  <c r="K107" i="57"/>
  <c r="K108" i="57"/>
  <c r="K109" i="57"/>
  <c r="K110" i="57"/>
  <c r="K111" i="57"/>
  <c r="K112" i="57"/>
  <c r="K76" i="57"/>
  <c r="K7" i="57"/>
  <c r="K11" i="57"/>
  <c r="K15" i="57"/>
  <c r="K19" i="57"/>
  <c r="K23" i="57"/>
  <c r="K27" i="57"/>
  <c r="K31" i="57"/>
  <c r="K35" i="57"/>
  <c r="K39" i="57"/>
  <c r="K43" i="57"/>
  <c r="K47" i="57"/>
  <c r="K51" i="57"/>
  <c r="K55" i="57"/>
  <c r="K59" i="57"/>
  <c r="K64" i="57"/>
  <c r="K68" i="57"/>
  <c r="M28" i="57"/>
  <c r="F4" i="57"/>
  <c r="K4" i="57" s="1"/>
  <c r="F5" i="57"/>
  <c r="K5" i="57" s="1"/>
  <c r="F6" i="57"/>
  <c r="K6" i="57" s="1"/>
  <c r="F7" i="57"/>
  <c r="F8" i="57"/>
  <c r="K8" i="57" s="1"/>
  <c r="F9" i="57"/>
  <c r="K9" i="57" s="1"/>
  <c r="F10" i="57"/>
  <c r="K10" i="57" s="1"/>
  <c r="F11" i="57"/>
  <c r="F12" i="57"/>
  <c r="K12" i="57" s="1"/>
  <c r="F13" i="57"/>
  <c r="K13" i="57" s="1"/>
  <c r="F14" i="57"/>
  <c r="K14" i="57" s="1"/>
  <c r="F15" i="57"/>
  <c r="F16" i="57"/>
  <c r="K16" i="57" s="1"/>
  <c r="F17" i="57"/>
  <c r="K17" i="57" s="1"/>
  <c r="F18" i="57"/>
  <c r="K18" i="57" s="1"/>
  <c r="F19" i="57"/>
  <c r="F20" i="57"/>
  <c r="K20" i="57" s="1"/>
  <c r="F21" i="57"/>
  <c r="K21" i="57" s="1"/>
  <c r="F22" i="57"/>
  <c r="K22" i="57" s="1"/>
  <c r="F23" i="57"/>
  <c r="F24" i="57"/>
  <c r="K24" i="57" s="1"/>
  <c r="F25" i="57"/>
  <c r="K25" i="57" s="1"/>
  <c r="F26" i="57"/>
  <c r="K26" i="57" s="1"/>
  <c r="F27" i="57"/>
  <c r="F28" i="57"/>
  <c r="K28" i="57" s="1"/>
  <c r="F29" i="57"/>
  <c r="K29" i="57" s="1"/>
  <c r="F30" i="57"/>
  <c r="K30" i="57" s="1"/>
  <c r="F31" i="57"/>
  <c r="F32" i="57"/>
  <c r="K32" i="57" s="1"/>
  <c r="F33" i="57"/>
  <c r="K33" i="57" s="1"/>
  <c r="F34" i="57"/>
  <c r="K34" i="57" s="1"/>
  <c r="F35" i="57"/>
  <c r="F36" i="57"/>
  <c r="K36" i="57" s="1"/>
  <c r="F37" i="57"/>
  <c r="K37" i="57" s="1"/>
  <c r="F38" i="57"/>
  <c r="K38" i="57" s="1"/>
  <c r="F39" i="57"/>
  <c r="F40" i="57"/>
  <c r="K40" i="57" s="1"/>
  <c r="F41" i="57"/>
  <c r="K41" i="57" s="1"/>
  <c r="F42" i="57"/>
  <c r="K42" i="57" s="1"/>
  <c r="F43" i="57"/>
  <c r="F44" i="57"/>
  <c r="K44" i="57" s="1"/>
  <c r="F45" i="57"/>
  <c r="K45" i="57" s="1"/>
  <c r="F46" i="57"/>
  <c r="K46" i="57" s="1"/>
  <c r="F47" i="57"/>
  <c r="F48" i="57"/>
  <c r="K48" i="57" s="1"/>
  <c r="F49" i="57"/>
  <c r="K49" i="57" s="1"/>
  <c r="F50" i="57"/>
  <c r="K50" i="57" s="1"/>
  <c r="F51" i="57"/>
  <c r="F52" i="57"/>
  <c r="K52" i="57" s="1"/>
  <c r="F53" i="57"/>
  <c r="K53" i="57" s="1"/>
  <c r="F54" i="57"/>
  <c r="K54" i="57" s="1"/>
  <c r="F55" i="57"/>
  <c r="F56" i="57"/>
  <c r="K56" i="57" s="1"/>
  <c r="F57" i="57"/>
  <c r="K57" i="57" s="1"/>
  <c r="F58" i="57"/>
  <c r="K58" i="57" s="1"/>
  <c r="F59" i="57"/>
  <c r="F60" i="57"/>
  <c r="K60" i="57" s="1"/>
  <c r="F61" i="57"/>
  <c r="K61" i="57" s="1"/>
  <c r="F62" i="57"/>
  <c r="K62" i="57" s="1"/>
  <c r="F63" i="57"/>
  <c r="K63" i="57" s="1"/>
  <c r="F64" i="57"/>
  <c r="F65" i="57"/>
  <c r="K65" i="57" s="1"/>
  <c r="F66" i="57"/>
  <c r="K66" i="57" s="1"/>
  <c r="F67" i="57"/>
  <c r="K67" i="57" s="1"/>
  <c r="F68" i="57"/>
  <c r="F69" i="57"/>
  <c r="K69" i="57" s="1"/>
  <c r="F70" i="57"/>
  <c r="K70" i="57" s="1"/>
  <c r="F71" i="57"/>
  <c r="K71" i="57" s="1"/>
  <c r="E20" i="70"/>
  <c r="E19" i="70"/>
  <c r="E18" i="70"/>
  <c r="E17" i="70"/>
  <c r="E16" i="70"/>
  <c r="E13" i="70"/>
  <c r="E12" i="70"/>
  <c r="E11" i="70"/>
  <c r="E10" i="70"/>
  <c r="E9" i="70"/>
  <c r="E3" i="70"/>
  <c r="E4" i="70"/>
  <c r="E5" i="70"/>
  <c r="E6" i="70"/>
  <c r="E2" i="70"/>
  <c r="E113" i="57"/>
  <c r="E72" i="57"/>
  <c r="U10" i="67"/>
  <c r="T7" i="67"/>
  <c r="T8" i="67"/>
  <c r="T9" i="67"/>
  <c r="T6" i="67"/>
  <c r="K4" i="80"/>
  <c r="K5" i="80"/>
  <c r="K6" i="80"/>
  <c r="K7" i="80"/>
  <c r="K8" i="80"/>
  <c r="K9" i="80"/>
  <c r="K3" i="80"/>
  <c r="E4" i="80"/>
  <c r="E5" i="80"/>
  <c r="E6" i="80"/>
  <c r="F6" i="80" s="1"/>
  <c r="E7" i="80"/>
  <c r="F7" i="80" s="1"/>
  <c r="E8" i="80"/>
  <c r="E9" i="80"/>
  <c r="F4" i="80"/>
  <c r="F5" i="80"/>
  <c r="F8" i="80"/>
  <c r="F9" i="80"/>
  <c r="F3" i="80"/>
  <c r="E3" i="80"/>
  <c r="J3" i="80"/>
  <c r="F76" i="57"/>
  <c r="F77" i="57"/>
  <c r="F78" i="57"/>
  <c r="F79" i="57"/>
  <c r="F80" i="57"/>
  <c r="F81" i="57"/>
  <c r="F82" i="57"/>
  <c r="F83" i="57"/>
  <c r="F84" i="57"/>
  <c r="F85" i="57"/>
  <c r="F86" i="57"/>
  <c r="F87" i="57"/>
  <c r="F88" i="57"/>
  <c r="F89" i="57"/>
  <c r="F90" i="57"/>
  <c r="F91" i="57"/>
  <c r="F92" i="57"/>
  <c r="F93" i="57"/>
  <c r="F94" i="57"/>
  <c r="F95" i="57"/>
  <c r="F96" i="57"/>
  <c r="F97" i="57"/>
  <c r="F98" i="57"/>
  <c r="F99" i="57"/>
  <c r="F100" i="57"/>
  <c r="F101" i="57"/>
  <c r="F102" i="57"/>
  <c r="F103" i="57"/>
  <c r="F104" i="57"/>
  <c r="F105" i="57"/>
  <c r="F106" i="57"/>
  <c r="F107" i="57"/>
  <c r="F108" i="57"/>
  <c r="F109" i="57"/>
  <c r="F110" i="57"/>
  <c r="F111" i="57"/>
  <c r="F112" i="57"/>
  <c r="F3" i="57"/>
  <c r="H3" i="57"/>
  <c r="I3" i="57" s="1"/>
  <c r="J9" i="80"/>
  <c r="J8" i="80"/>
  <c r="J7" i="80"/>
  <c r="J6" i="80"/>
  <c r="J4" i="80"/>
  <c r="J5" i="80"/>
  <c r="J18" i="80"/>
  <c r="J19" i="80"/>
  <c r="F113" i="57" l="1"/>
  <c r="F72" i="57"/>
  <c r="K3" i="57" l="1"/>
  <c r="G4" i="57" l="1"/>
  <c r="H4" i="57" s="1"/>
  <c r="I4" i="57" s="1"/>
  <c r="J3" i="57" l="1"/>
  <c r="G5" i="57"/>
  <c r="H5" i="57" s="1"/>
  <c r="I5" i="57" l="1"/>
  <c r="J5" i="57" s="1"/>
  <c r="J4" i="57"/>
  <c r="G6" i="57"/>
  <c r="H6" i="57" s="1"/>
  <c r="I6" i="57" l="1"/>
  <c r="J6" i="57" s="1"/>
  <c r="G7" i="57"/>
  <c r="H7" i="57" s="1"/>
  <c r="I7" i="57" l="1"/>
  <c r="J7" i="57" s="1"/>
  <c r="G8" i="57"/>
  <c r="H8" i="57" s="1"/>
  <c r="I8" i="57" l="1"/>
  <c r="J8" i="57" s="1"/>
  <c r="G9" i="57"/>
  <c r="G10" i="57" l="1"/>
  <c r="H10" i="57" s="1"/>
  <c r="H9" i="57"/>
  <c r="G11" i="57" l="1"/>
  <c r="H11" i="57" s="1"/>
  <c r="I9" i="57"/>
  <c r="J9" i="57" s="1"/>
  <c r="I11" i="57"/>
  <c r="J11" i="57" s="1"/>
  <c r="I10" i="57"/>
  <c r="J10" i="57" s="1"/>
  <c r="G12" i="57"/>
  <c r="H12" i="57" s="1"/>
  <c r="I12" i="57" l="1"/>
  <c r="J12" i="57" s="1"/>
  <c r="G13" i="57"/>
  <c r="H13" i="57" s="1"/>
  <c r="I13" i="57" l="1"/>
  <c r="J13" i="57" s="1"/>
  <c r="G14" i="57"/>
  <c r="H14" i="57" s="1"/>
  <c r="I14" i="57" l="1"/>
  <c r="J14" i="57" s="1"/>
  <c r="G15" i="57"/>
  <c r="H15" i="57" s="1"/>
  <c r="I15" i="57" l="1"/>
  <c r="J15" i="57" s="1"/>
  <c r="G16" i="57"/>
  <c r="H16" i="57" s="1"/>
  <c r="I16" i="57" l="1"/>
  <c r="J16" i="57" s="1"/>
  <c r="G17" i="57"/>
  <c r="H17" i="57" s="1"/>
  <c r="I17" i="57" l="1"/>
  <c r="J17" i="57" s="1"/>
  <c r="G18" i="57"/>
  <c r="H18" i="57" s="1"/>
  <c r="I18" i="57" l="1"/>
  <c r="J18" i="57" s="1"/>
  <c r="G19" i="57"/>
  <c r="H19" i="57" s="1"/>
  <c r="I19" i="57" l="1"/>
  <c r="J19" i="57" s="1"/>
  <c r="G20" i="57"/>
  <c r="G21" i="57" l="1"/>
  <c r="H21" i="57" s="1"/>
  <c r="H20" i="57"/>
  <c r="G22" i="57"/>
  <c r="I20" i="57" l="1"/>
  <c r="J20" i="57" s="1"/>
  <c r="I21" i="57"/>
  <c r="J21" i="57" s="1"/>
  <c r="G23" i="57"/>
  <c r="H23" i="57" s="1"/>
  <c r="H22" i="57"/>
  <c r="I22" i="57" l="1"/>
  <c r="J22" i="57" s="1"/>
  <c r="I23" i="57"/>
  <c r="J23" i="57" s="1"/>
  <c r="G24" i="57"/>
  <c r="H24" i="57" s="1"/>
  <c r="G25" i="57" l="1"/>
  <c r="H25" i="57" s="1"/>
  <c r="I24" i="57"/>
  <c r="J24" i="57" s="1"/>
  <c r="G26" i="57" l="1"/>
  <c r="H26" i="57" s="1"/>
  <c r="I26" i="57" s="1"/>
  <c r="J26" i="57" s="1"/>
  <c r="I25" i="57"/>
  <c r="J25" i="57" s="1"/>
  <c r="G27" i="57"/>
  <c r="G28" i="57" l="1"/>
  <c r="H28" i="57" s="1"/>
  <c r="H27" i="57"/>
  <c r="G29" i="57" l="1"/>
  <c r="H29" i="57" s="1"/>
  <c r="I29" i="57" s="1"/>
  <c r="J29" i="57" s="1"/>
  <c r="I27" i="57"/>
  <c r="J27" i="57" s="1"/>
  <c r="I28" i="57"/>
  <c r="J28" i="57" s="1"/>
  <c r="G30" i="57"/>
  <c r="H30" i="57" s="1"/>
  <c r="I30" i="57" l="1"/>
  <c r="J30" i="57" s="1"/>
  <c r="G31" i="57"/>
  <c r="H31" i="57" s="1"/>
  <c r="I31" i="57" l="1"/>
  <c r="J31" i="57" s="1"/>
  <c r="G32" i="57"/>
  <c r="G33" i="57" l="1"/>
  <c r="H33" i="57" s="1"/>
  <c r="H32" i="57"/>
  <c r="G34" i="57"/>
  <c r="H34" i="57" s="1"/>
  <c r="I34" i="57" l="1"/>
  <c r="J34" i="57" s="1"/>
  <c r="I32" i="57"/>
  <c r="J32" i="57" s="1"/>
  <c r="I33" i="57"/>
  <c r="J33" i="57" s="1"/>
  <c r="G35" i="57"/>
  <c r="H35" i="57" s="1"/>
  <c r="I35" i="57" l="1"/>
  <c r="J35" i="57" s="1"/>
  <c r="G36" i="57"/>
  <c r="H36" i="57" s="1"/>
  <c r="I36" i="57" l="1"/>
  <c r="J36" i="57" s="1"/>
  <c r="G37" i="57"/>
  <c r="H37" i="57" s="1"/>
  <c r="I37" i="57" l="1"/>
  <c r="J37" i="57" s="1"/>
  <c r="G38" i="57"/>
  <c r="G39" i="57" l="1"/>
  <c r="H39" i="57" s="1"/>
  <c r="H38" i="57"/>
  <c r="I38" i="57" l="1"/>
  <c r="J38" i="57" s="1"/>
  <c r="I39" i="57"/>
  <c r="J39" i="57" s="1"/>
  <c r="G40" i="57"/>
  <c r="G41" i="57" s="1"/>
  <c r="H41" i="57" l="1"/>
  <c r="G42" i="57"/>
  <c r="H42" i="57" s="1"/>
  <c r="H40" i="57"/>
  <c r="G43" i="57"/>
  <c r="I40" i="57" l="1"/>
  <c r="J40" i="57" s="1"/>
  <c r="I42" i="57"/>
  <c r="J42" i="57" s="1"/>
  <c r="I41" i="57"/>
  <c r="J41" i="57" s="1"/>
  <c r="G44" i="57"/>
  <c r="H43" i="57"/>
  <c r="I43" i="57" l="1"/>
  <c r="J43" i="57" s="1"/>
  <c r="G45" i="57"/>
  <c r="H44" i="57"/>
  <c r="I44" i="57" l="1"/>
  <c r="J44" i="57" s="1"/>
  <c r="G46" i="57"/>
  <c r="H45" i="57"/>
  <c r="I45" i="57" l="1"/>
  <c r="J45" i="57" s="1"/>
  <c r="G47" i="57"/>
  <c r="H46" i="57"/>
  <c r="I46" i="57" l="1"/>
  <c r="J46" i="57" s="1"/>
  <c r="G48" i="57"/>
  <c r="H47" i="57"/>
  <c r="I47" i="57" l="1"/>
  <c r="J47" i="57" s="1"/>
  <c r="G49" i="57"/>
  <c r="H48" i="57"/>
  <c r="I48" i="57" l="1"/>
  <c r="J48" i="57" s="1"/>
  <c r="G50" i="57"/>
  <c r="H49" i="57"/>
  <c r="I49" i="57" l="1"/>
  <c r="J49" i="57" s="1"/>
  <c r="G51" i="57"/>
  <c r="H50" i="57"/>
  <c r="I50" i="57" l="1"/>
  <c r="J50" i="57" s="1"/>
  <c r="G52" i="57"/>
  <c r="H51" i="57"/>
  <c r="I51" i="57" l="1"/>
  <c r="J51" i="57" s="1"/>
  <c r="H52" i="57"/>
  <c r="G53" i="57"/>
  <c r="I52" i="57" l="1"/>
  <c r="J52" i="57" s="1"/>
  <c r="H53" i="57"/>
  <c r="G54" i="57"/>
  <c r="I53" i="57" l="1"/>
  <c r="J53" i="57" s="1"/>
  <c r="G55" i="57"/>
  <c r="H54" i="57"/>
  <c r="I54" i="57" l="1"/>
  <c r="J54" i="57" s="1"/>
  <c r="H55" i="57"/>
  <c r="G56" i="57"/>
  <c r="I55" i="57" l="1"/>
  <c r="J55" i="57" s="1"/>
  <c r="H56" i="57"/>
  <c r="G57" i="57"/>
  <c r="I56" i="57" l="1"/>
  <c r="J56" i="57" s="1"/>
  <c r="H57" i="57"/>
  <c r="G58" i="57"/>
  <c r="I57" i="57" l="1"/>
  <c r="J57" i="57" s="1"/>
  <c r="H58" i="57"/>
  <c r="G59" i="57"/>
  <c r="I58" i="57" l="1"/>
  <c r="J58" i="57" s="1"/>
  <c r="H59" i="57"/>
  <c r="G60" i="57"/>
  <c r="I59" i="57" l="1"/>
  <c r="J59" i="57" s="1"/>
  <c r="H60" i="57"/>
  <c r="G61" i="57"/>
  <c r="I60" i="57" l="1"/>
  <c r="J60" i="57" s="1"/>
  <c r="H61" i="57"/>
  <c r="G62" i="57"/>
  <c r="I61" i="57" l="1"/>
  <c r="J61" i="57" s="1"/>
  <c r="H62" i="57"/>
  <c r="G63" i="57"/>
  <c r="I62" i="57" l="1"/>
  <c r="J62" i="57" s="1"/>
  <c r="H63" i="57"/>
  <c r="G64" i="57"/>
  <c r="I63" i="57" l="1"/>
  <c r="J63" i="57" s="1"/>
  <c r="H64" i="57"/>
  <c r="G65" i="57"/>
  <c r="I64" i="57" l="1"/>
  <c r="J64" i="57" s="1"/>
  <c r="G66" i="57"/>
  <c r="H65" i="57"/>
  <c r="I65" i="57" l="1"/>
  <c r="J65" i="57" s="1"/>
  <c r="H66" i="57"/>
  <c r="G67" i="57"/>
  <c r="I66" i="57" l="1"/>
  <c r="J66" i="57" s="1"/>
  <c r="G68" i="57"/>
  <c r="H67" i="57"/>
  <c r="I67" i="57" l="1"/>
  <c r="J67" i="57" s="1"/>
  <c r="H68" i="57"/>
  <c r="G69" i="57"/>
  <c r="I68" i="57" l="1"/>
  <c r="J68" i="57" s="1"/>
  <c r="H69" i="57"/>
  <c r="G70" i="57"/>
  <c r="I69" i="57" l="1"/>
  <c r="J69" i="57" s="1"/>
  <c r="H70" i="57"/>
  <c r="G71" i="57"/>
  <c r="I70" i="57" l="1"/>
  <c r="J70" i="57" s="1"/>
  <c r="H71" i="57"/>
  <c r="I71" i="57" s="1"/>
  <c r="G76" i="57"/>
  <c r="H76" i="57" s="1"/>
  <c r="I76" i="57" s="1"/>
  <c r="H72" i="57" l="1"/>
  <c r="G77" i="57"/>
  <c r="H77" i="57" s="1"/>
  <c r="I77" i="57" l="1"/>
  <c r="J77" i="57" s="1"/>
  <c r="J71" i="57"/>
  <c r="I72" i="57"/>
  <c r="J76" i="57"/>
  <c r="G78" i="57"/>
  <c r="H78" i="57" s="1"/>
  <c r="I78" i="57" l="1"/>
  <c r="J78" i="57" s="1"/>
  <c r="G79" i="57"/>
  <c r="H79" i="57" s="1"/>
  <c r="I79" i="57" l="1"/>
  <c r="J79" i="57" s="1"/>
  <c r="G80" i="57"/>
  <c r="H80" i="57" s="1"/>
  <c r="I80" i="57" s="1"/>
  <c r="J80" i="57" l="1"/>
  <c r="G81" i="57"/>
  <c r="H81" i="57" s="1"/>
  <c r="I81" i="57" s="1"/>
  <c r="G82" i="57" l="1"/>
  <c r="H82" i="57" s="1"/>
  <c r="I82" i="57" l="1"/>
  <c r="J82" i="57" s="1"/>
  <c r="J81" i="57"/>
  <c r="G83" i="57"/>
  <c r="H83" i="57" s="1"/>
  <c r="I83" i="57" l="1"/>
  <c r="J83" i="57" s="1"/>
  <c r="G84" i="57"/>
  <c r="H84" i="57" s="1"/>
  <c r="I84" i="57" l="1"/>
  <c r="J84" i="57" s="1"/>
  <c r="G85" i="57"/>
  <c r="H85" i="57" s="1"/>
  <c r="I85" i="57" l="1"/>
  <c r="J85" i="57" s="1"/>
  <c r="G86" i="57"/>
  <c r="H86" i="57" s="1"/>
  <c r="I86" i="57" l="1"/>
  <c r="J86" i="57" s="1"/>
  <c r="G87" i="57"/>
  <c r="H87" i="57" s="1"/>
  <c r="I87" i="57" l="1"/>
  <c r="J87" i="57" s="1"/>
  <c r="G88" i="57"/>
  <c r="H88" i="57" s="1"/>
  <c r="I88" i="57" l="1"/>
  <c r="J88" i="57" s="1"/>
  <c r="G89" i="57"/>
  <c r="H89" i="57" s="1"/>
  <c r="I89" i="57" l="1"/>
  <c r="J89" i="57" s="1"/>
  <c r="G90" i="57"/>
  <c r="H90" i="57" s="1"/>
  <c r="I90" i="57" l="1"/>
  <c r="J90" i="57" s="1"/>
  <c r="G91" i="57"/>
  <c r="H91" i="57" s="1"/>
  <c r="I91" i="57" l="1"/>
  <c r="J91" i="57" s="1"/>
  <c r="G92" i="57"/>
  <c r="H92" i="57" s="1"/>
  <c r="I92" i="57" l="1"/>
  <c r="J92" i="57" s="1"/>
  <c r="G93" i="57"/>
  <c r="H93" i="57" s="1"/>
  <c r="I93" i="57" l="1"/>
  <c r="J93" i="57" s="1"/>
  <c r="G94" i="57"/>
  <c r="H94" i="57" s="1"/>
  <c r="I94" i="57" l="1"/>
  <c r="J94" i="57" s="1"/>
  <c r="G95" i="57"/>
  <c r="H95" i="57" s="1"/>
  <c r="I95" i="57" l="1"/>
  <c r="J95" i="57" s="1"/>
  <c r="G96" i="57"/>
  <c r="H96" i="57" s="1"/>
  <c r="I96" i="57" l="1"/>
  <c r="J96" i="57" s="1"/>
  <c r="G97" i="57"/>
  <c r="H97" i="57" s="1"/>
  <c r="I97" i="57" l="1"/>
  <c r="J97" i="57" s="1"/>
  <c r="G98" i="57"/>
  <c r="H98" i="57" s="1"/>
  <c r="I98" i="57" l="1"/>
  <c r="J98" i="57" s="1"/>
  <c r="G99" i="57"/>
  <c r="H99" i="57" s="1"/>
  <c r="I99" i="57" l="1"/>
  <c r="J99" i="57" s="1"/>
  <c r="G100" i="57"/>
  <c r="H100" i="57" s="1"/>
  <c r="I100" i="57" l="1"/>
  <c r="J100" i="57" s="1"/>
  <c r="G101" i="57"/>
  <c r="H101" i="57" s="1"/>
  <c r="I101" i="57" l="1"/>
  <c r="J101" i="57" s="1"/>
  <c r="G102" i="57"/>
  <c r="H102" i="57" s="1"/>
  <c r="I102" i="57" l="1"/>
  <c r="J102" i="57" s="1"/>
  <c r="G103" i="57"/>
  <c r="H103" i="57" s="1"/>
  <c r="I103" i="57" l="1"/>
  <c r="J103" i="57" s="1"/>
  <c r="G104" i="57"/>
  <c r="H104" i="57" s="1"/>
  <c r="I104" i="57" l="1"/>
  <c r="J104" i="57" s="1"/>
  <c r="G105" i="57"/>
  <c r="H105" i="57" s="1"/>
  <c r="I105" i="57" l="1"/>
  <c r="J105" i="57" s="1"/>
  <c r="G106" i="57"/>
  <c r="H106" i="57" s="1"/>
  <c r="I106" i="57" l="1"/>
  <c r="J106" i="57" s="1"/>
  <c r="G107" i="57"/>
  <c r="H107" i="57" s="1"/>
  <c r="I107" i="57" l="1"/>
  <c r="J107" i="57" s="1"/>
  <c r="G108" i="57"/>
  <c r="H108" i="57" s="1"/>
  <c r="I108" i="57" l="1"/>
  <c r="J108" i="57" s="1"/>
  <c r="G109" i="57"/>
  <c r="H109" i="57" s="1"/>
  <c r="I109" i="57" l="1"/>
  <c r="J109" i="57" s="1"/>
  <c r="G110" i="57"/>
  <c r="H110" i="57" s="1"/>
  <c r="I110" i="57" l="1"/>
  <c r="J110" i="57" s="1"/>
  <c r="G111" i="57"/>
  <c r="H111" i="57" s="1"/>
  <c r="I111" i="57" l="1"/>
  <c r="J111" i="57" s="1"/>
  <c r="G112" i="57"/>
  <c r="H112" i="57" s="1"/>
  <c r="I112" i="57" s="1"/>
  <c r="H113" i="57" l="1"/>
  <c r="M115" i="57" s="1"/>
  <c r="J112" i="57" l="1"/>
  <c r="I113" i="57"/>
</calcChain>
</file>

<file path=xl/sharedStrings.xml><?xml version="1.0" encoding="utf-8"?>
<sst xmlns="http://schemas.openxmlformats.org/spreadsheetml/2006/main" count="177" uniqueCount="43">
  <si>
    <t>Flat No.</t>
  </si>
  <si>
    <t>Sr. No.</t>
  </si>
  <si>
    <t>Comp.</t>
  </si>
  <si>
    <t>Floor No.</t>
  </si>
  <si>
    <t xml:space="preserve">Built up Area in 
Sq. ft. 
</t>
  </si>
  <si>
    <t>Total</t>
  </si>
  <si>
    <t>1 BHK</t>
  </si>
  <si>
    <t>Sr.</t>
  </si>
  <si>
    <t>Total Flats</t>
  </si>
  <si>
    <t>CA</t>
  </si>
  <si>
    <t>BUA</t>
  </si>
  <si>
    <t>Value</t>
  </si>
  <si>
    <t xml:space="preserve">RV </t>
  </si>
  <si>
    <t>Wing</t>
  </si>
  <si>
    <t>Same Bldg</t>
  </si>
  <si>
    <t>Flat</t>
  </si>
  <si>
    <t>Rate</t>
  </si>
  <si>
    <t xml:space="preserve">RERA Carpet Area in 
Sq. ft.                      
</t>
  </si>
  <si>
    <t>BUA IN SQ/MTR</t>
  </si>
  <si>
    <t>1BHK</t>
  </si>
  <si>
    <t>Sr.No.</t>
  </si>
  <si>
    <t>CA IN SQ/M</t>
  </si>
  <si>
    <t>CA in Sq/Ft</t>
  </si>
  <si>
    <t>1RK</t>
  </si>
  <si>
    <t>SALE APPROVED</t>
  </si>
  <si>
    <t>SALE PRAPOSED</t>
  </si>
  <si>
    <t>1st &amp; 2nd Flr</t>
  </si>
  <si>
    <t>Tot - 5</t>
  </si>
  <si>
    <t>Typical - 3-7, 9-14th Flr</t>
  </si>
  <si>
    <t>8th Flr Ref</t>
  </si>
  <si>
    <t>Tot -4</t>
  </si>
  <si>
    <t>MP Room</t>
  </si>
  <si>
    <t>Ref</t>
  </si>
  <si>
    <t>Proposed Inventory</t>
  </si>
  <si>
    <t>Approved Inventory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</si>
  <si>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</si>
  <si>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</si>
  <si>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</si>
  <si>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</si>
  <si>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</si>
  <si>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As per Builder Carpet Area in 
Sq. ft.                      
</t>
  </si>
  <si>
    <t xml:space="preserve"> 1 MP - 01                                            1 BHK -      68                                                  </t>
  </si>
  <si>
    <t xml:space="preserve">1 BHK -     37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</si>
</sst>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Open Sans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Arial Narrow"/>
      <family val="2"/>
    </font>
    <font>
      <sz val="9"/>
      <name val="Calibri"/>
      <family val="2"/>
      <scheme val="minor"/>
    </font>
    <font>
      <b/>
      <sz val="7"/>
      <name val="Arial Narrow"/>
      <family val="2"/>
    </font>
    <font>
      <b/>
      <sz val="9"/>
      <name val="Calibri"/>
      <family val="2"/>
      <scheme val="minor"/>
    </font>
    <font>
      <b/>
      <sz val="11"/>
      <name val="Arial Narrow"/>
      <family val="2"/>
    </font>
    <font>
      <sz val="8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 style="medium">
        <color rgb="FFDDDDDD"/>
      </right>
      <top style="medium">
        <color indexed="64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indexed="64"/>
      </top>
      <bottom style="medium">
        <color rgb="FFDDDDDD"/>
      </bottom>
      <diagonal/>
    </border>
    <border>
      <left/>
      <right/>
      <top style="medium">
        <color indexed="64"/>
      </top>
      <bottom/>
      <diagonal/>
    </border>
    <border>
      <left style="medium">
        <color rgb="FFDDDDDD"/>
      </left>
      <right style="medium">
        <color indexed="64"/>
      </right>
      <top style="medium">
        <color indexed="64"/>
      </top>
      <bottom style="medium">
        <color rgb="FFDDDDDD"/>
      </bottom>
      <diagonal/>
    </border>
    <border>
      <left style="medium">
        <color indexed="64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indexed="64"/>
      </right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indexed="64"/>
      </bottom>
      <diagonal/>
    </border>
    <border>
      <left style="medium">
        <color rgb="FFDDDDDD"/>
      </left>
      <right style="medium">
        <color indexed="64"/>
      </right>
      <top style="medium">
        <color rgb="FFDDDDDD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43" fontId="5" fillId="0" borderId="0" xfId="0" applyNumberFormat="1" applyFont="1"/>
    <xf numFmtId="0" fontId="7" fillId="0" borderId="0" xfId="0" applyFont="1"/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11" fillId="0" borderId="0" xfId="0" applyFont="1"/>
    <xf numFmtId="0" fontId="16" fillId="0" borderId="0" xfId="0" applyFont="1"/>
    <xf numFmtId="0" fontId="10" fillId="0" borderId="0" xfId="0" applyFont="1"/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7" fillId="2" borderId="0" xfId="0" applyFont="1" applyFill="1"/>
    <xf numFmtId="0" fontId="14" fillId="0" borderId="0" xfId="0" applyFont="1"/>
    <xf numFmtId="0" fontId="3" fillId="0" borderId="4" xfId="0" applyFont="1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top" wrapText="1"/>
    </xf>
    <xf numFmtId="2" fontId="0" fillId="0" borderId="0" xfId="0" applyNumberFormat="1"/>
    <xf numFmtId="0" fontId="8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0" borderId="0" xfId="0" applyFont="1"/>
    <xf numFmtId="0" fontId="15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" fontId="7" fillId="0" borderId="0" xfId="0" applyNumberFormat="1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7" fillId="0" borderId="14" xfId="0" applyFont="1" applyBorder="1"/>
    <xf numFmtId="0" fontId="7" fillId="0" borderId="15" xfId="0" applyFont="1" applyBorder="1"/>
    <xf numFmtId="0" fontId="4" fillId="0" borderId="16" xfId="0" applyFont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0" fillId="2" borderId="0" xfId="0" applyFill="1"/>
    <xf numFmtId="1" fontId="0" fillId="2" borderId="0" xfId="0" applyNumberFormat="1" applyFill="1"/>
    <xf numFmtId="0" fontId="20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/>
    </xf>
    <xf numFmtId="1" fontId="18" fillId="4" borderId="1" xfId="0" applyNumberFormat="1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1" fontId="18" fillId="4" borderId="0" xfId="0" applyNumberFormat="1" applyFont="1" applyFill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/>
    <xf numFmtId="0" fontId="23" fillId="4" borderId="1" xfId="0" applyFont="1" applyFill="1" applyBorder="1" applyAlignment="1">
      <alignment horizontal="center"/>
    </xf>
    <xf numFmtId="43" fontId="11" fillId="0" borderId="0" xfId="1" applyFont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28" fillId="0" borderId="1" xfId="1" applyNumberFormat="1" applyFont="1" applyFill="1" applyBorder="1" applyAlignment="1">
      <alignment horizontal="center"/>
    </xf>
    <xf numFmtId="164" fontId="28" fillId="0" borderId="0" xfId="1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/>
    </xf>
    <xf numFmtId="1" fontId="28" fillId="0" borderId="1" xfId="2" applyNumberFormat="1" applyFont="1" applyFill="1" applyBorder="1" applyAlignment="1">
      <alignment horizontal="center" vertical="top" wrapText="1"/>
    </xf>
    <xf numFmtId="0" fontId="27" fillId="0" borderId="0" xfId="0" applyFont="1" applyFill="1" applyAlignment="1">
      <alignment horizontal="center"/>
    </xf>
    <xf numFmtId="1" fontId="28" fillId="0" borderId="0" xfId="2" applyNumberFormat="1" applyFont="1" applyFill="1" applyAlignment="1">
      <alignment horizontal="center" vertical="top" wrapText="1"/>
    </xf>
    <xf numFmtId="0" fontId="0" fillId="0" borderId="0" xfId="0" applyFont="1" applyFill="1"/>
    <xf numFmtId="0" fontId="27" fillId="0" borderId="1" xfId="0" applyFont="1" applyFill="1" applyBorder="1" applyAlignment="1"/>
    <xf numFmtId="164" fontId="29" fillId="0" borderId="1" xfId="0" applyNumberFormat="1" applyFont="1" applyFill="1" applyBorder="1" applyAlignment="1"/>
    <xf numFmtId="1" fontId="30" fillId="4" borderId="1" xfId="0" applyNumberFormat="1" applyFont="1" applyFill="1" applyBorder="1" applyAlignment="1">
      <alignment horizontal="center"/>
    </xf>
    <xf numFmtId="1" fontId="30" fillId="0" borderId="1" xfId="0" applyNumberFormat="1" applyFont="1" applyBorder="1"/>
    <xf numFmtId="0" fontId="29" fillId="0" borderId="1" xfId="0" applyFont="1" applyFill="1" applyBorder="1" applyAlignment="1">
      <alignment horizontal="center"/>
    </xf>
    <xf numFmtId="164" fontId="29" fillId="0" borderId="1" xfId="1" applyNumberFormat="1" applyFont="1" applyFill="1" applyBorder="1" applyAlignment="1">
      <alignment horizontal="center"/>
    </xf>
    <xf numFmtId="1" fontId="29" fillId="0" borderId="1" xfId="2" applyNumberFormat="1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" fontId="30" fillId="5" borderId="1" xfId="0" applyNumberFormat="1" applyFont="1" applyFill="1" applyBorder="1" applyAlignment="1">
      <alignment horizontal="center"/>
    </xf>
    <xf numFmtId="1" fontId="30" fillId="0" borderId="2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/>
    </xf>
    <xf numFmtId="164" fontId="31" fillId="0" borderId="2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3" fontId="22" fillId="0" borderId="1" xfId="1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43" fontId="1" fillId="0" borderId="0" xfId="1" applyFont="1"/>
    <xf numFmtId="43" fontId="1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425823</xdr:colOff>
      <xdr:row>2</xdr:row>
      <xdr:rowOff>235324</xdr:rowOff>
    </xdr:from>
    <xdr:to>
      <xdr:col>14</xdr:col>
      <xdr:colOff>268941</xdr:colOff>
      <xdr:row>17</xdr:row>
      <xdr:rowOff>71047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BC0DE-87EA-3ABC-44C2-A9AA0012D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823" y="616324"/>
          <a:ext cx="8763000" cy="3219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9</xdr:col>
      <xdr:colOff>419099</xdr:colOff>
      <xdr:row>27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99F541-CAD2-2B88-C1D9-C2E273C81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0"/>
          <a:ext cx="5295899" cy="456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5"/>
  <sheetViews>
    <sheetView tabSelected="1" zoomScale="145" zoomScaleNormal="145" workbookViewId="0">
      <selection activeCell="N14" sqref="N14"/>
    </sheetView>
  </sheetViews>
  <sheetFormatPr defaultRowHeight="15" x14ac:dyDescent="0.25"/>
  <cols>
    <col min="1" max="1" width="5" style="11" customWidth="1"/>
    <col min="2" max="2" width="5.42578125" style="74" customWidth="1"/>
    <col min="3" max="3" width="4.140625" style="74" customWidth="1"/>
    <col min="4" max="4" width="6.5703125" style="71" customWidth="1"/>
    <col min="5" max="5" width="6.7109375" style="71" customWidth="1"/>
    <col min="6" max="6" width="6.42578125" style="11" customWidth="1"/>
    <col min="7" max="7" width="7.7109375" style="88" customWidth="1"/>
    <col min="8" max="8" width="12" style="88" customWidth="1"/>
    <col min="9" max="9" width="13.7109375" style="88" customWidth="1"/>
    <col min="10" max="10" width="7.85546875" style="88" customWidth="1"/>
    <col min="11" max="11" width="11.5703125" style="88" customWidth="1"/>
    <col min="13" max="13" width="15" style="1" customWidth="1"/>
    <col min="14" max="14" width="9.140625" style="1"/>
  </cols>
  <sheetData>
    <row r="1" spans="1:14" x14ac:dyDescent="0.25">
      <c r="A1" s="80" t="s">
        <v>34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4" ht="47.25" customHeight="1" x14ac:dyDescent="0.25">
      <c r="A2" s="60" t="s">
        <v>1</v>
      </c>
      <c r="B2" s="67" t="s">
        <v>0</v>
      </c>
      <c r="C2" s="67" t="s">
        <v>3</v>
      </c>
      <c r="D2" s="67" t="s">
        <v>2</v>
      </c>
      <c r="E2" s="67" t="s">
        <v>17</v>
      </c>
      <c r="F2" s="14" t="s">
        <v>4</v>
      </c>
      <c r="G2" s="83" t="s">
        <v>35</v>
      </c>
      <c r="H2" s="83" t="s">
        <v>36</v>
      </c>
      <c r="I2" s="83" t="s">
        <v>37</v>
      </c>
      <c r="J2" s="83" t="s">
        <v>38</v>
      </c>
      <c r="K2" s="83" t="s">
        <v>39</v>
      </c>
    </row>
    <row r="3" spans="1:14" ht="16.5" x14ac:dyDescent="0.3">
      <c r="A3" s="15">
        <v>1</v>
      </c>
      <c r="B3" s="68">
        <v>101</v>
      </c>
      <c r="C3" s="68">
        <v>1</v>
      </c>
      <c r="D3" s="68" t="s">
        <v>6</v>
      </c>
      <c r="E3" s="69">
        <v>335</v>
      </c>
      <c r="F3" s="16">
        <f>E3*1.1</f>
        <v>368.50000000000006</v>
      </c>
      <c r="G3" s="84">
        <v>22800</v>
      </c>
      <c r="H3" s="81">
        <f>E3*G3</f>
        <v>7638000</v>
      </c>
      <c r="I3" s="81">
        <f>H3*1.08</f>
        <v>8249040.0000000009</v>
      </c>
      <c r="J3" s="85">
        <f t="shared" ref="J3" si="0">MROUND((I3*0.025/12),500)</f>
        <v>17000</v>
      </c>
      <c r="K3" s="81">
        <f t="shared" ref="K3" si="1">F3*3000</f>
        <v>1105500.0000000002</v>
      </c>
      <c r="L3" s="8"/>
      <c r="M3" s="3"/>
      <c r="N3" s="2"/>
    </row>
    <row r="4" spans="1:14" ht="16.5" x14ac:dyDescent="0.3">
      <c r="A4" s="15">
        <v>2</v>
      </c>
      <c r="B4" s="68">
        <v>102</v>
      </c>
      <c r="C4" s="68">
        <v>1</v>
      </c>
      <c r="D4" s="68" t="s">
        <v>6</v>
      </c>
      <c r="E4" s="69">
        <v>335</v>
      </c>
      <c r="F4" s="16">
        <f t="shared" ref="F4:F67" si="2">E4*1.1</f>
        <v>368.50000000000006</v>
      </c>
      <c r="G4" s="84">
        <f>G3</f>
        <v>22800</v>
      </c>
      <c r="H4" s="81">
        <f t="shared" ref="H4:H67" si="3">E4*G4</f>
        <v>7638000</v>
      </c>
      <c r="I4" s="81">
        <f t="shared" ref="I4:I67" si="4">H4*1.08</f>
        <v>8249040.0000000009</v>
      </c>
      <c r="J4" s="85">
        <f t="shared" ref="J4:J67" si="5">MROUND((I4*0.025/12),500)</f>
        <v>17000</v>
      </c>
      <c r="K4" s="81">
        <f t="shared" ref="K4:K67" si="6">F4*3000</f>
        <v>1105500.0000000002</v>
      </c>
      <c r="L4" s="9"/>
      <c r="M4" s="2"/>
      <c r="N4" s="2"/>
    </row>
    <row r="5" spans="1:14" ht="16.5" x14ac:dyDescent="0.3">
      <c r="A5" s="15">
        <v>3</v>
      </c>
      <c r="B5" s="68">
        <v>103</v>
      </c>
      <c r="C5" s="68">
        <v>1</v>
      </c>
      <c r="D5" s="68" t="s">
        <v>6</v>
      </c>
      <c r="E5" s="69">
        <v>335</v>
      </c>
      <c r="F5" s="16">
        <f t="shared" si="2"/>
        <v>368.50000000000006</v>
      </c>
      <c r="G5" s="84">
        <f t="shared" ref="G5:G56" si="7">G4</f>
        <v>22800</v>
      </c>
      <c r="H5" s="81">
        <f t="shared" si="3"/>
        <v>7638000</v>
      </c>
      <c r="I5" s="81">
        <f t="shared" si="4"/>
        <v>8249040.0000000009</v>
      </c>
      <c r="J5" s="85">
        <f t="shared" si="5"/>
        <v>17000</v>
      </c>
      <c r="K5" s="81">
        <f t="shared" si="6"/>
        <v>1105500.0000000002</v>
      </c>
      <c r="L5" s="9"/>
      <c r="M5" s="2"/>
      <c r="N5" s="2"/>
    </row>
    <row r="6" spans="1:14" ht="16.5" x14ac:dyDescent="0.3">
      <c r="A6" s="15">
        <v>4</v>
      </c>
      <c r="B6" s="68">
        <v>104</v>
      </c>
      <c r="C6" s="68">
        <v>1</v>
      </c>
      <c r="D6" s="68" t="s">
        <v>6</v>
      </c>
      <c r="E6" s="69">
        <v>332</v>
      </c>
      <c r="F6" s="16">
        <f t="shared" si="2"/>
        <v>365.20000000000005</v>
      </c>
      <c r="G6" s="84">
        <f>G5</f>
        <v>22800</v>
      </c>
      <c r="H6" s="81">
        <f t="shared" si="3"/>
        <v>7569600</v>
      </c>
      <c r="I6" s="81">
        <f t="shared" si="4"/>
        <v>8175168.0000000009</v>
      </c>
      <c r="J6" s="85">
        <f t="shared" si="5"/>
        <v>17000</v>
      </c>
      <c r="K6" s="81">
        <f t="shared" si="6"/>
        <v>1095600.0000000002</v>
      </c>
      <c r="L6" s="8"/>
      <c r="M6" s="2"/>
      <c r="N6" s="2"/>
    </row>
    <row r="7" spans="1:14" ht="16.5" x14ac:dyDescent="0.3">
      <c r="A7" s="15">
        <v>5</v>
      </c>
      <c r="B7" s="68">
        <v>105</v>
      </c>
      <c r="C7" s="68">
        <v>1</v>
      </c>
      <c r="D7" s="68" t="s">
        <v>6</v>
      </c>
      <c r="E7" s="69">
        <v>342</v>
      </c>
      <c r="F7" s="16">
        <f t="shared" si="2"/>
        <v>376.20000000000005</v>
      </c>
      <c r="G7" s="84">
        <f>G6</f>
        <v>22800</v>
      </c>
      <c r="H7" s="81">
        <f t="shared" si="3"/>
        <v>7797600</v>
      </c>
      <c r="I7" s="81">
        <f t="shared" si="4"/>
        <v>8421408</v>
      </c>
      <c r="J7" s="85">
        <f t="shared" si="5"/>
        <v>17500</v>
      </c>
      <c r="K7" s="81">
        <f t="shared" si="6"/>
        <v>1128600.0000000002</v>
      </c>
      <c r="L7" s="8"/>
      <c r="M7" s="2"/>
      <c r="N7" s="2"/>
    </row>
    <row r="8" spans="1:14" ht="16.5" x14ac:dyDescent="0.3">
      <c r="A8" s="15">
        <v>6</v>
      </c>
      <c r="B8" s="68">
        <v>201</v>
      </c>
      <c r="C8" s="68">
        <v>2</v>
      </c>
      <c r="D8" s="68" t="s">
        <v>6</v>
      </c>
      <c r="E8" s="69">
        <v>335</v>
      </c>
      <c r="F8" s="16">
        <f t="shared" si="2"/>
        <v>368.50000000000006</v>
      </c>
      <c r="G8" s="84">
        <f t="shared" ref="G8:G9" si="8">G7</f>
        <v>22800</v>
      </c>
      <c r="H8" s="81">
        <f t="shared" si="3"/>
        <v>7638000</v>
      </c>
      <c r="I8" s="81">
        <f t="shared" si="4"/>
        <v>8249040.0000000009</v>
      </c>
      <c r="J8" s="85">
        <f t="shared" si="5"/>
        <v>17000</v>
      </c>
      <c r="K8" s="81">
        <f t="shared" si="6"/>
        <v>1105500.0000000002</v>
      </c>
      <c r="L8" s="8"/>
      <c r="M8" s="2"/>
      <c r="N8" s="2"/>
    </row>
    <row r="9" spans="1:14" ht="16.5" x14ac:dyDescent="0.3">
      <c r="A9" s="15">
        <v>7</v>
      </c>
      <c r="B9" s="68">
        <v>202</v>
      </c>
      <c r="C9" s="68">
        <v>2</v>
      </c>
      <c r="D9" s="68" t="s">
        <v>6</v>
      </c>
      <c r="E9" s="69">
        <v>335</v>
      </c>
      <c r="F9" s="16">
        <f t="shared" si="2"/>
        <v>368.50000000000006</v>
      </c>
      <c r="G9" s="84">
        <f t="shared" si="8"/>
        <v>22800</v>
      </c>
      <c r="H9" s="81">
        <f t="shared" si="3"/>
        <v>7638000</v>
      </c>
      <c r="I9" s="81">
        <f t="shared" si="4"/>
        <v>8249040.0000000009</v>
      </c>
      <c r="J9" s="85">
        <f t="shared" si="5"/>
        <v>17000</v>
      </c>
      <c r="K9" s="81">
        <f t="shared" si="6"/>
        <v>1105500.0000000002</v>
      </c>
      <c r="L9" s="8"/>
      <c r="M9" s="2"/>
      <c r="N9" s="2"/>
    </row>
    <row r="10" spans="1:14" ht="16.5" x14ac:dyDescent="0.3">
      <c r="A10" s="15">
        <v>8</v>
      </c>
      <c r="B10" s="68">
        <v>203</v>
      </c>
      <c r="C10" s="68">
        <v>2</v>
      </c>
      <c r="D10" s="68" t="s">
        <v>6</v>
      </c>
      <c r="E10" s="69">
        <v>335</v>
      </c>
      <c r="F10" s="16">
        <f t="shared" si="2"/>
        <v>368.50000000000006</v>
      </c>
      <c r="G10" s="84">
        <f>G9</f>
        <v>22800</v>
      </c>
      <c r="H10" s="81">
        <f t="shared" si="3"/>
        <v>7638000</v>
      </c>
      <c r="I10" s="81">
        <f t="shared" si="4"/>
        <v>8249040.0000000009</v>
      </c>
      <c r="J10" s="85">
        <f t="shared" si="5"/>
        <v>17000</v>
      </c>
      <c r="K10" s="81">
        <f t="shared" si="6"/>
        <v>1105500.0000000002</v>
      </c>
      <c r="L10" s="8"/>
      <c r="M10" s="2"/>
      <c r="N10" s="2"/>
    </row>
    <row r="11" spans="1:14" ht="16.5" x14ac:dyDescent="0.3">
      <c r="A11" s="15">
        <v>9</v>
      </c>
      <c r="B11" s="68">
        <v>204</v>
      </c>
      <c r="C11" s="68">
        <v>2</v>
      </c>
      <c r="D11" s="68" t="s">
        <v>6</v>
      </c>
      <c r="E11" s="69">
        <v>332</v>
      </c>
      <c r="F11" s="16">
        <f t="shared" si="2"/>
        <v>365.20000000000005</v>
      </c>
      <c r="G11" s="84">
        <f t="shared" si="7"/>
        <v>22800</v>
      </c>
      <c r="H11" s="81">
        <f t="shared" si="3"/>
        <v>7569600</v>
      </c>
      <c r="I11" s="81">
        <f t="shared" si="4"/>
        <v>8175168.0000000009</v>
      </c>
      <c r="J11" s="85">
        <f t="shared" si="5"/>
        <v>17000</v>
      </c>
      <c r="K11" s="81">
        <f t="shared" si="6"/>
        <v>1095600.0000000002</v>
      </c>
      <c r="L11" s="8"/>
      <c r="M11" s="2"/>
      <c r="N11" s="2"/>
    </row>
    <row r="12" spans="1:14" ht="16.5" x14ac:dyDescent="0.3">
      <c r="A12" s="15">
        <v>10</v>
      </c>
      <c r="B12" s="68">
        <v>205</v>
      </c>
      <c r="C12" s="68">
        <v>2</v>
      </c>
      <c r="D12" s="68" t="s">
        <v>6</v>
      </c>
      <c r="E12" s="69">
        <v>342</v>
      </c>
      <c r="F12" s="16">
        <f t="shared" si="2"/>
        <v>376.20000000000005</v>
      </c>
      <c r="G12" s="84">
        <f t="shared" ref="G12:G20" si="9">G11</f>
        <v>22800</v>
      </c>
      <c r="H12" s="81">
        <f t="shared" si="3"/>
        <v>7797600</v>
      </c>
      <c r="I12" s="81">
        <f t="shared" si="4"/>
        <v>8421408</v>
      </c>
      <c r="J12" s="85">
        <f t="shared" si="5"/>
        <v>17500</v>
      </c>
      <c r="K12" s="81">
        <f t="shared" si="6"/>
        <v>1128600.0000000002</v>
      </c>
      <c r="L12" s="8"/>
      <c r="M12" s="2"/>
      <c r="N12" s="2"/>
    </row>
    <row r="13" spans="1:14" ht="16.5" x14ac:dyDescent="0.3">
      <c r="A13" s="15">
        <v>11</v>
      </c>
      <c r="B13" s="68">
        <v>301</v>
      </c>
      <c r="C13" s="68">
        <v>3</v>
      </c>
      <c r="D13" s="68" t="s">
        <v>6</v>
      </c>
      <c r="E13" s="69">
        <v>335</v>
      </c>
      <c r="F13" s="16">
        <f t="shared" si="2"/>
        <v>368.50000000000006</v>
      </c>
      <c r="G13" s="84">
        <f t="shared" si="9"/>
        <v>22800</v>
      </c>
      <c r="H13" s="81">
        <f t="shared" si="3"/>
        <v>7638000</v>
      </c>
      <c r="I13" s="81">
        <f t="shared" si="4"/>
        <v>8249040.0000000009</v>
      </c>
      <c r="J13" s="85">
        <f t="shared" si="5"/>
        <v>17000</v>
      </c>
      <c r="K13" s="81">
        <f t="shared" si="6"/>
        <v>1105500.0000000002</v>
      </c>
      <c r="L13" s="8"/>
      <c r="M13" s="4"/>
      <c r="N13" s="2"/>
    </row>
    <row r="14" spans="1:14" ht="16.5" x14ac:dyDescent="0.3">
      <c r="A14" s="15">
        <v>12</v>
      </c>
      <c r="B14" s="68">
        <v>302</v>
      </c>
      <c r="C14" s="68">
        <v>3</v>
      </c>
      <c r="D14" s="68" t="s">
        <v>6</v>
      </c>
      <c r="E14" s="69">
        <v>335</v>
      </c>
      <c r="F14" s="16">
        <f t="shared" si="2"/>
        <v>368.50000000000006</v>
      </c>
      <c r="G14" s="84">
        <f t="shared" si="9"/>
        <v>22800</v>
      </c>
      <c r="H14" s="81">
        <f t="shared" si="3"/>
        <v>7638000</v>
      </c>
      <c r="I14" s="81">
        <f t="shared" si="4"/>
        <v>8249040.0000000009</v>
      </c>
      <c r="J14" s="85">
        <f t="shared" si="5"/>
        <v>17000</v>
      </c>
      <c r="K14" s="81">
        <f t="shared" si="6"/>
        <v>1105500.0000000002</v>
      </c>
      <c r="L14" s="8"/>
      <c r="M14" s="2"/>
      <c r="N14" s="2"/>
    </row>
    <row r="15" spans="1:14" ht="16.5" x14ac:dyDescent="0.3">
      <c r="A15" s="15">
        <v>13</v>
      </c>
      <c r="B15" s="68">
        <v>303</v>
      </c>
      <c r="C15" s="68">
        <v>3</v>
      </c>
      <c r="D15" s="68" t="s">
        <v>6</v>
      </c>
      <c r="E15" s="69">
        <v>335</v>
      </c>
      <c r="F15" s="16">
        <f t="shared" si="2"/>
        <v>368.50000000000006</v>
      </c>
      <c r="G15" s="84">
        <f t="shared" si="9"/>
        <v>22800</v>
      </c>
      <c r="H15" s="81">
        <f t="shared" si="3"/>
        <v>7638000</v>
      </c>
      <c r="I15" s="81">
        <f t="shared" si="4"/>
        <v>8249040.0000000009</v>
      </c>
      <c r="J15" s="85">
        <f t="shared" si="5"/>
        <v>17000</v>
      </c>
      <c r="K15" s="81">
        <f t="shared" si="6"/>
        <v>1105500.0000000002</v>
      </c>
      <c r="L15" s="8"/>
      <c r="M15" s="2"/>
      <c r="N15" s="2"/>
    </row>
    <row r="16" spans="1:14" ht="16.5" x14ac:dyDescent="0.3">
      <c r="A16" s="15">
        <v>14</v>
      </c>
      <c r="B16" s="68">
        <v>304</v>
      </c>
      <c r="C16" s="68">
        <v>3</v>
      </c>
      <c r="D16" s="68" t="s">
        <v>6</v>
      </c>
      <c r="E16" s="69">
        <v>332</v>
      </c>
      <c r="F16" s="16">
        <f t="shared" si="2"/>
        <v>365.20000000000005</v>
      </c>
      <c r="G16" s="84">
        <f>G15</f>
        <v>22800</v>
      </c>
      <c r="H16" s="81">
        <f t="shared" si="3"/>
        <v>7569600</v>
      </c>
      <c r="I16" s="81">
        <f t="shared" si="4"/>
        <v>8175168.0000000009</v>
      </c>
      <c r="J16" s="85">
        <f t="shared" si="5"/>
        <v>17000</v>
      </c>
      <c r="K16" s="81">
        <f t="shared" si="6"/>
        <v>1095600.0000000002</v>
      </c>
      <c r="L16" s="8"/>
      <c r="M16" s="2"/>
      <c r="N16" s="2"/>
    </row>
    <row r="17" spans="1:14" ht="16.5" x14ac:dyDescent="0.3">
      <c r="A17" s="15">
        <v>15</v>
      </c>
      <c r="B17" s="68">
        <v>305</v>
      </c>
      <c r="C17" s="68">
        <v>3</v>
      </c>
      <c r="D17" s="68" t="s">
        <v>6</v>
      </c>
      <c r="E17" s="69">
        <v>342</v>
      </c>
      <c r="F17" s="16">
        <f t="shared" si="2"/>
        <v>376.20000000000005</v>
      </c>
      <c r="G17" s="84">
        <f t="shared" si="9"/>
        <v>22800</v>
      </c>
      <c r="H17" s="81">
        <f t="shared" si="3"/>
        <v>7797600</v>
      </c>
      <c r="I17" s="81">
        <f t="shared" si="4"/>
        <v>8421408</v>
      </c>
      <c r="J17" s="85">
        <f t="shared" si="5"/>
        <v>17500</v>
      </c>
      <c r="K17" s="81">
        <f t="shared" si="6"/>
        <v>1128600.0000000002</v>
      </c>
      <c r="L17" s="8"/>
      <c r="M17" s="2"/>
      <c r="N17" s="2"/>
    </row>
    <row r="18" spans="1:14" ht="16.5" x14ac:dyDescent="0.3">
      <c r="A18" s="15">
        <v>16</v>
      </c>
      <c r="B18" s="68">
        <v>401</v>
      </c>
      <c r="C18" s="68">
        <v>4</v>
      </c>
      <c r="D18" s="68" t="s">
        <v>6</v>
      </c>
      <c r="E18" s="69">
        <v>335</v>
      </c>
      <c r="F18" s="16">
        <f t="shared" si="2"/>
        <v>368.50000000000006</v>
      </c>
      <c r="G18" s="84">
        <f t="shared" si="9"/>
        <v>22800</v>
      </c>
      <c r="H18" s="81">
        <f t="shared" si="3"/>
        <v>7638000</v>
      </c>
      <c r="I18" s="81">
        <f t="shared" si="4"/>
        <v>8249040.0000000009</v>
      </c>
      <c r="J18" s="85">
        <f t="shared" si="5"/>
        <v>17000</v>
      </c>
      <c r="K18" s="81">
        <f t="shared" si="6"/>
        <v>1105500.0000000002</v>
      </c>
      <c r="L18" s="8"/>
      <c r="M18" s="2"/>
      <c r="N18" s="2"/>
    </row>
    <row r="19" spans="1:14" ht="16.5" x14ac:dyDescent="0.3">
      <c r="A19" s="15">
        <v>17</v>
      </c>
      <c r="B19" s="68">
        <v>402</v>
      </c>
      <c r="C19" s="68">
        <v>4</v>
      </c>
      <c r="D19" s="68" t="s">
        <v>6</v>
      </c>
      <c r="E19" s="69">
        <v>335</v>
      </c>
      <c r="F19" s="16">
        <f t="shared" si="2"/>
        <v>368.50000000000006</v>
      </c>
      <c r="G19" s="84">
        <f t="shared" si="9"/>
        <v>22800</v>
      </c>
      <c r="H19" s="81">
        <f t="shared" si="3"/>
        <v>7638000</v>
      </c>
      <c r="I19" s="81">
        <f t="shared" si="4"/>
        <v>8249040.0000000009</v>
      </c>
      <c r="J19" s="85">
        <f t="shared" si="5"/>
        <v>17000</v>
      </c>
      <c r="K19" s="81">
        <f t="shared" si="6"/>
        <v>1105500.0000000002</v>
      </c>
      <c r="L19" s="8"/>
      <c r="M19" s="2"/>
      <c r="N19" s="2"/>
    </row>
    <row r="20" spans="1:14" ht="16.5" x14ac:dyDescent="0.3">
      <c r="A20" s="15">
        <v>18</v>
      </c>
      <c r="B20" s="68">
        <v>403</v>
      </c>
      <c r="C20" s="68">
        <v>4</v>
      </c>
      <c r="D20" s="68" t="s">
        <v>6</v>
      </c>
      <c r="E20" s="69">
        <v>335</v>
      </c>
      <c r="F20" s="16">
        <f t="shared" si="2"/>
        <v>368.50000000000006</v>
      </c>
      <c r="G20" s="84">
        <f t="shared" si="9"/>
        <v>22800</v>
      </c>
      <c r="H20" s="81">
        <f t="shared" si="3"/>
        <v>7638000</v>
      </c>
      <c r="I20" s="81">
        <f t="shared" si="4"/>
        <v>8249040.0000000009</v>
      </c>
      <c r="J20" s="85">
        <f t="shared" si="5"/>
        <v>17000</v>
      </c>
      <c r="K20" s="81">
        <f t="shared" si="6"/>
        <v>1105500.0000000002</v>
      </c>
      <c r="L20" s="8"/>
      <c r="M20" s="2"/>
      <c r="N20" s="2"/>
    </row>
    <row r="21" spans="1:14" ht="16.5" x14ac:dyDescent="0.3">
      <c r="A21" s="15">
        <v>19</v>
      </c>
      <c r="B21" s="68">
        <v>404</v>
      </c>
      <c r="C21" s="68">
        <v>4</v>
      </c>
      <c r="D21" s="68" t="s">
        <v>6</v>
      </c>
      <c r="E21" s="69">
        <v>332</v>
      </c>
      <c r="F21" s="16">
        <f t="shared" si="2"/>
        <v>365.20000000000005</v>
      </c>
      <c r="G21" s="84">
        <f>G20</f>
        <v>22800</v>
      </c>
      <c r="H21" s="81">
        <f t="shared" si="3"/>
        <v>7569600</v>
      </c>
      <c r="I21" s="81">
        <f t="shared" si="4"/>
        <v>8175168.0000000009</v>
      </c>
      <c r="J21" s="85">
        <f t="shared" si="5"/>
        <v>17000</v>
      </c>
      <c r="K21" s="81">
        <f t="shared" si="6"/>
        <v>1095600.0000000002</v>
      </c>
      <c r="L21" s="8"/>
      <c r="M21" s="2"/>
      <c r="N21" s="2"/>
    </row>
    <row r="22" spans="1:14" ht="16.5" x14ac:dyDescent="0.3">
      <c r="A22" s="15">
        <v>20</v>
      </c>
      <c r="B22" s="68">
        <v>405</v>
      </c>
      <c r="C22" s="68">
        <v>4</v>
      </c>
      <c r="D22" s="68" t="s">
        <v>6</v>
      </c>
      <c r="E22" s="69">
        <v>342</v>
      </c>
      <c r="F22" s="16">
        <f t="shared" si="2"/>
        <v>376.20000000000005</v>
      </c>
      <c r="G22" s="84">
        <f t="shared" si="7"/>
        <v>22800</v>
      </c>
      <c r="H22" s="81">
        <f t="shared" si="3"/>
        <v>7797600</v>
      </c>
      <c r="I22" s="81">
        <f t="shared" si="4"/>
        <v>8421408</v>
      </c>
      <c r="J22" s="85">
        <f t="shared" si="5"/>
        <v>17500</v>
      </c>
      <c r="K22" s="81">
        <f t="shared" si="6"/>
        <v>1128600.0000000002</v>
      </c>
      <c r="L22" s="8"/>
      <c r="M22" s="2"/>
      <c r="N22" s="2"/>
    </row>
    <row r="23" spans="1:14" ht="16.5" x14ac:dyDescent="0.3">
      <c r="A23" s="15">
        <v>21</v>
      </c>
      <c r="B23" s="68">
        <v>501</v>
      </c>
      <c r="C23" s="68">
        <v>5</v>
      </c>
      <c r="D23" s="68" t="s">
        <v>6</v>
      </c>
      <c r="E23" s="69">
        <v>335</v>
      </c>
      <c r="F23" s="16">
        <f t="shared" si="2"/>
        <v>368.50000000000006</v>
      </c>
      <c r="G23" s="84">
        <f>G22</f>
        <v>22800</v>
      </c>
      <c r="H23" s="81">
        <f t="shared" si="3"/>
        <v>7638000</v>
      </c>
      <c r="I23" s="81">
        <f t="shared" si="4"/>
        <v>8249040.0000000009</v>
      </c>
      <c r="J23" s="85">
        <f t="shared" si="5"/>
        <v>17000</v>
      </c>
      <c r="K23" s="81">
        <f t="shared" si="6"/>
        <v>1105500.0000000002</v>
      </c>
      <c r="L23" s="8"/>
      <c r="M23" s="2"/>
      <c r="N23" s="2"/>
    </row>
    <row r="24" spans="1:14" ht="16.5" x14ac:dyDescent="0.3">
      <c r="A24" s="15">
        <v>22</v>
      </c>
      <c r="B24" s="68">
        <v>502</v>
      </c>
      <c r="C24" s="68">
        <v>5</v>
      </c>
      <c r="D24" s="68" t="s">
        <v>6</v>
      </c>
      <c r="E24" s="69">
        <v>335</v>
      </c>
      <c r="F24" s="16">
        <f t="shared" si="2"/>
        <v>368.50000000000006</v>
      </c>
      <c r="G24" s="84">
        <f t="shared" ref="G24:G32" si="10">G23</f>
        <v>22800</v>
      </c>
      <c r="H24" s="81">
        <f t="shared" si="3"/>
        <v>7638000</v>
      </c>
      <c r="I24" s="81">
        <f t="shared" si="4"/>
        <v>8249040.0000000009</v>
      </c>
      <c r="J24" s="85">
        <f t="shared" si="5"/>
        <v>17000</v>
      </c>
      <c r="K24" s="81">
        <f t="shared" si="6"/>
        <v>1105500.0000000002</v>
      </c>
      <c r="L24" s="8"/>
      <c r="M24" s="2"/>
      <c r="N24" s="2"/>
    </row>
    <row r="25" spans="1:14" ht="16.5" x14ac:dyDescent="0.3">
      <c r="A25" s="15">
        <v>23</v>
      </c>
      <c r="B25" s="68">
        <v>503</v>
      </c>
      <c r="C25" s="68">
        <v>5</v>
      </c>
      <c r="D25" s="68" t="s">
        <v>6</v>
      </c>
      <c r="E25" s="69">
        <v>335</v>
      </c>
      <c r="F25" s="16">
        <f t="shared" si="2"/>
        <v>368.50000000000006</v>
      </c>
      <c r="G25" s="84">
        <f t="shared" si="10"/>
        <v>22800</v>
      </c>
      <c r="H25" s="81">
        <f t="shared" si="3"/>
        <v>7638000</v>
      </c>
      <c r="I25" s="81">
        <f t="shared" si="4"/>
        <v>8249040.0000000009</v>
      </c>
      <c r="J25" s="85">
        <f t="shared" si="5"/>
        <v>17000</v>
      </c>
      <c r="K25" s="81">
        <f t="shared" si="6"/>
        <v>1105500.0000000002</v>
      </c>
      <c r="L25" s="8"/>
      <c r="M25" s="2"/>
      <c r="N25" s="2"/>
    </row>
    <row r="26" spans="1:14" ht="16.5" x14ac:dyDescent="0.3">
      <c r="A26" s="15">
        <v>24</v>
      </c>
      <c r="B26" s="68">
        <v>504</v>
      </c>
      <c r="C26" s="68">
        <v>5</v>
      </c>
      <c r="D26" s="68" t="s">
        <v>6</v>
      </c>
      <c r="E26" s="69">
        <v>332</v>
      </c>
      <c r="F26" s="16">
        <f t="shared" si="2"/>
        <v>365.20000000000005</v>
      </c>
      <c r="G26" s="84">
        <f t="shared" si="10"/>
        <v>22800</v>
      </c>
      <c r="H26" s="81">
        <f t="shared" si="3"/>
        <v>7569600</v>
      </c>
      <c r="I26" s="81">
        <f t="shared" si="4"/>
        <v>8175168.0000000009</v>
      </c>
      <c r="J26" s="85">
        <f t="shared" si="5"/>
        <v>17000</v>
      </c>
      <c r="K26" s="81">
        <f t="shared" si="6"/>
        <v>1095600.0000000002</v>
      </c>
      <c r="L26" s="8"/>
      <c r="M26" s="2"/>
      <c r="N26" s="2"/>
    </row>
    <row r="27" spans="1:14" ht="16.5" x14ac:dyDescent="0.3">
      <c r="A27" s="15">
        <v>25</v>
      </c>
      <c r="B27" s="68">
        <v>505</v>
      </c>
      <c r="C27" s="68">
        <v>5</v>
      </c>
      <c r="D27" s="68" t="s">
        <v>6</v>
      </c>
      <c r="E27" s="69">
        <v>342</v>
      </c>
      <c r="F27" s="16">
        <f t="shared" si="2"/>
        <v>376.20000000000005</v>
      </c>
      <c r="G27" s="84">
        <f t="shared" si="10"/>
        <v>22800</v>
      </c>
      <c r="H27" s="81">
        <f t="shared" si="3"/>
        <v>7797600</v>
      </c>
      <c r="I27" s="81">
        <f t="shared" si="4"/>
        <v>8421408</v>
      </c>
      <c r="J27" s="85">
        <f t="shared" si="5"/>
        <v>17500</v>
      </c>
      <c r="K27" s="81">
        <f t="shared" si="6"/>
        <v>1128600.0000000002</v>
      </c>
      <c r="L27" s="8"/>
      <c r="M27" s="2"/>
      <c r="N27" s="2"/>
    </row>
    <row r="28" spans="1:14" ht="16.5" x14ac:dyDescent="0.3">
      <c r="A28" s="15">
        <v>26</v>
      </c>
      <c r="B28" s="68">
        <v>601</v>
      </c>
      <c r="C28" s="68">
        <v>6</v>
      </c>
      <c r="D28" s="68" t="s">
        <v>6</v>
      </c>
      <c r="E28" s="69">
        <v>335</v>
      </c>
      <c r="F28" s="16">
        <f t="shared" si="2"/>
        <v>368.50000000000006</v>
      </c>
      <c r="G28" s="84">
        <f>G27+250</f>
        <v>23050</v>
      </c>
      <c r="H28" s="81">
        <f t="shared" si="3"/>
        <v>7721750</v>
      </c>
      <c r="I28" s="81">
        <f t="shared" si="4"/>
        <v>8339490.0000000009</v>
      </c>
      <c r="J28" s="85">
        <f t="shared" si="5"/>
        <v>17500</v>
      </c>
      <c r="K28" s="81">
        <f t="shared" si="6"/>
        <v>1105500.0000000002</v>
      </c>
      <c r="L28" s="8"/>
      <c r="M28" s="2">
        <f>80*5</f>
        <v>400</v>
      </c>
      <c r="N28" s="2"/>
    </row>
    <row r="29" spans="1:14" ht="16.5" x14ac:dyDescent="0.3">
      <c r="A29" s="15">
        <v>27</v>
      </c>
      <c r="B29" s="68">
        <v>602</v>
      </c>
      <c r="C29" s="68">
        <v>6</v>
      </c>
      <c r="D29" s="68" t="s">
        <v>6</v>
      </c>
      <c r="E29" s="69">
        <v>335</v>
      </c>
      <c r="F29" s="16">
        <f t="shared" si="2"/>
        <v>368.50000000000006</v>
      </c>
      <c r="G29" s="84">
        <f t="shared" si="10"/>
        <v>23050</v>
      </c>
      <c r="H29" s="81">
        <f t="shared" si="3"/>
        <v>7721750</v>
      </c>
      <c r="I29" s="81">
        <f t="shared" si="4"/>
        <v>8339490.0000000009</v>
      </c>
      <c r="J29" s="85">
        <f t="shared" si="5"/>
        <v>17500</v>
      </c>
      <c r="K29" s="81">
        <f t="shared" si="6"/>
        <v>1105500.0000000002</v>
      </c>
      <c r="L29" s="8"/>
      <c r="M29" s="2"/>
      <c r="N29" s="2"/>
    </row>
    <row r="30" spans="1:14" ht="16.5" x14ac:dyDescent="0.3">
      <c r="A30" s="15">
        <v>28</v>
      </c>
      <c r="B30" s="68">
        <v>603</v>
      </c>
      <c r="C30" s="68">
        <v>6</v>
      </c>
      <c r="D30" s="68" t="s">
        <v>6</v>
      </c>
      <c r="E30" s="69">
        <v>335</v>
      </c>
      <c r="F30" s="16">
        <f t="shared" si="2"/>
        <v>368.50000000000006</v>
      </c>
      <c r="G30" s="84">
        <f t="shared" si="10"/>
        <v>23050</v>
      </c>
      <c r="H30" s="81">
        <f t="shared" si="3"/>
        <v>7721750</v>
      </c>
      <c r="I30" s="81">
        <f t="shared" si="4"/>
        <v>8339490.0000000009</v>
      </c>
      <c r="J30" s="85">
        <f t="shared" si="5"/>
        <v>17500</v>
      </c>
      <c r="K30" s="81">
        <f t="shared" si="6"/>
        <v>1105500.0000000002</v>
      </c>
      <c r="L30" s="8"/>
      <c r="M30" s="2"/>
      <c r="N30" s="2"/>
    </row>
    <row r="31" spans="1:14" ht="16.5" x14ac:dyDescent="0.3">
      <c r="A31" s="15">
        <v>29</v>
      </c>
      <c r="B31" s="68">
        <v>604</v>
      </c>
      <c r="C31" s="68">
        <v>6</v>
      </c>
      <c r="D31" s="68" t="s">
        <v>6</v>
      </c>
      <c r="E31" s="69">
        <v>332</v>
      </c>
      <c r="F31" s="16">
        <f t="shared" si="2"/>
        <v>365.20000000000005</v>
      </c>
      <c r="G31" s="84">
        <f t="shared" si="10"/>
        <v>23050</v>
      </c>
      <c r="H31" s="81">
        <f t="shared" si="3"/>
        <v>7652600</v>
      </c>
      <c r="I31" s="81">
        <f t="shared" si="4"/>
        <v>8264808.0000000009</v>
      </c>
      <c r="J31" s="85">
        <f t="shared" si="5"/>
        <v>17000</v>
      </c>
      <c r="K31" s="81">
        <f t="shared" si="6"/>
        <v>1095600.0000000002</v>
      </c>
      <c r="L31" s="8"/>
      <c r="M31" s="2"/>
      <c r="N31" s="2"/>
    </row>
    <row r="32" spans="1:14" ht="16.5" x14ac:dyDescent="0.3">
      <c r="A32" s="15">
        <v>30</v>
      </c>
      <c r="B32" s="68">
        <v>605</v>
      </c>
      <c r="C32" s="68">
        <v>6</v>
      </c>
      <c r="D32" s="68" t="s">
        <v>6</v>
      </c>
      <c r="E32" s="69">
        <v>342</v>
      </c>
      <c r="F32" s="16">
        <f t="shared" si="2"/>
        <v>376.20000000000005</v>
      </c>
      <c r="G32" s="84">
        <f t="shared" si="10"/>
        <v>23050</v>
      </c>
      <c r="H32" s="81">
        <f t="shared" si="3"/>
        <v>7883100</v>
      </c>
      <c r="I32" s="81">
        <f t="shared" si="4"/>
        <v>8513748</v>
      </c>
      <c r="J32" s="85">
        <f t="shared" si="5"/>
        <v>17500</v>
      </c>
      <c r="K32" s="81">
        <f t="shared" si="6"/>
        <v>1128600.0000000002</v>
      </c>
      <c r="L32" s="8"/>
      <c r="M32" s="2"/>
      <c r="N32" s="2"/>
    </row>
    <row r="33" spans="1:14" ht="16.5" x14ac:dyDescent="0.3">
      <c r="A33" s="15">
        <v>31</v>
      </c>
      <c r="B33" s="68">
        <v>701</v>
      </c>
      <c r="C33" s="68">
        <v>7</v>
      </c>
      <c r="D33" s="68" t="s">
        <v>6</v>
      </c>
      <c r="E33" s="69">
        <v>335</v>
      </c>
      <c r="F33" s="16">
        <f t="shared" si="2"/>
        <v>368.50000000000006</v>
      </c>
      <c r="G33" s="84">
        <f>G32</f>
        <v>23050</v>
      </c>
      <c r="H33" s="81">
        <f t="shared" si="3"/>
        <v>7721750</v>
      </c>
      <c r="I33" s="81">
        <f t="shared" si="4"/>
        <v>8339490.0000000009</v>
      </c>
      <c r="J33" s="85">
        <f t="shared" si="5"/>
        <v>17500</v>
      </c>
      <c r="K33" s="81">
        <f t="shared" si="6"/>
        <v>1105500.0000000002</v>
      </c>
      <c r="L33" s="8"/>
      <c r="M33" s="2"/>
      <c r="N33" s="2"/>
    </row>
    <row r="34" spans="1:14" ht="16.5" x14ac:dyDescent="0.3">
      <c r="A34" s="15">
        <v>32</v>
      </c>
      <c r="B34" s="68">
        <v>702</v>
      </c>
      <c r="C34" s="68">
        <v>7</v>
      </c>
      <c r="D34" s="68" t="s">
        <v>6</v>
      </c>
      <c r="E34" s="69">
        <v>335</v>
      </c>
      <c r="F34" s="16">
        <f t="shared" si="2"/>
        <v>368.50000000000006</v>
      </c>
      <c r="G34" s="84">
        <f t="shared" si="7"/>
        <v>23050</v>
      </c>
      <c r="H34" s="81">
        <f t="shared" si="3"/>
        <v>7721750</v>
      </c>
      <c r="I34" s="81">
        <f t="shared" si="4"/>
        <v>8339490.0000000009</v>
      </c>
      <c r="J34" s="85">
        <f t="shared" si="5"/>
        <v>17500</v>
      </c>
      <c r="K34" s="81">
        <f t="shared" si="6"/>
        <v>1105500.0000000002</v>
      </c>
      <c r="L34" s="8"/>
      <c r="M34" s="2"/>
      <c r="N34" s="2"/>
    </row>
    <row r="35" spans="1:14" ht="16.5" x14ac:dyDescent="0.3">
      <c r="A35" s="15">
        <v>33</v>
      </c>
      <c r="B35" s="68">
        <v>703</v>
      </c>
      <c r="C35" s="68">
        <v>7</v>
      </c>
      <c r="D35" s="68" t="s">
        <v>6</v>
      </c>
      <c r="E35" s="69">
        <v>335</v>
      </c>
      <c r="F35" s="16">
        <f t="shared" si="2"/>
        <v>368.50000000000006</v>
      </c>
      <c r="G35" s="84">
        <f t="shared" ref="G35:G40" si="11">G34</f>
        <v>23050</v>
      </c>
      <c r="H35" s="81">
        <f t="shared" si="3"/>
        <v>7721750</v>
      </c>
      <c r="I35" s="81">
        <f t="shared" si="4"/>
        <v>8339490.0000000009</v>
      </c>
      <c r="J35" s="85">
        <f t="shared" si="5"/>
        <v>17500</v>
      </c>
      <c r="K35" s="81">
        <f t="shared" si="6"/>
        <v>1105500.0000000002</v>
      </c>
      <c r="L35" s="8"/>
      <c r="M35" s="2"/>
      <c r="N35" s="2"/>
    </row>
    <row r="36" spans="1:14" ht="16.5" x14ac:dyDescent="0.3">
      <c r="A36" s="15">
        <v>34</v>
      </c>
      <c r="B36" s="68">
        <v>704</v>
      </c>
      <c r="C36" s="68">
        <v>7</v>
      </c>
      <c r="D36" s="68" t="s">
        <v>6</v>
      </c>
      <c r="E36" s="69">
        <v>332</v>
      </c>
      <c r="F36" s="16">
        <f t="shared" si="2"/>
        <v>365.20000000000005</v>
      </c>
      <c r="G36" s="84">
        <f t="shared" si="11"/>
        <v>23050</v>
      </c>
      <c r="H36" s="81">
        <f t="shared" si="3"/>
        <v>7652600</v>
      </c>
      <c r="I36" s="81">
        <f t="shared" si="4"/>
        <v>8264808.0000000009</v>
      </c>
      <c r="J36" s="85">
        <f t="shared" si="5"/>
        <v>17000</v>
      </c>
      <c r="K36" s="81">
        <f t="shared" si="6"/>
        <v>1095600.0000000002</v>
      </c>
      <c r="L36" s="8"/>
      <c r="M36" s="2"/>
      <c r="N36" s="2"/>
    </row>
    <row r="37" spans="1:14" ht="16.5" x14ac:dyDescent="0.3">
      <c r="A37" s="15">
        <v>35</v>
      </c>
      <c r="B37" s="68">
        <v>705</v>
      </c>
      <c r="C37" s="68">
        <v>7</v>
      </c>
      <c r="D37" s="68" t="s">
        <v>6</v>
      </c>
      <c r="E37" s="69">
        <v>342</v>
      </c>
      <c r="F37" s="16">
        <f t="shared" si="2"/>
        <v>376.20000000000005</v>
      </c>
      <c r="G37" s="84">
        <f t="shared" si="11"/>
        <v>23050</v>
      </c>
      <c r="H37" s="81">
        <f t="shared" si="3"/>
        <v>7883100</v>
      </c>
      <c r="I37" s="81">
        <f t="shared" si="4"/>
        <v>8513748</v>
      </c>
      <c r="J37" s="85">
        <f t="shared" si="5"/>
        <v>17500</v>
      </c>
      <c r="K37" s="81">
        <f t="shared" si="6"/>
        <v>1128600.0000000002</v>
      </c>
      <c r="L37" s="8"/>
      <c r="M37" s="2"/>
      <c r="N37" s="2"/>
    </row>
    <row r="38" spans="1:14" ht="16.5" x14ac:dyDescent="0.3">
      <c r="A38" s="15">
        <v>36</v>
      </c>
      <c r="B38" s="68">
        <v>801</v>
      </c>
      <c r="C38" s="68">
        <v>8</v>
      </c>
      <c r="D38" s="68" t="s">
        <v>6</v>
      </c>
      <c r="E38" s="69">
        <v>335</v>
      </c>
      <c r="F38" s="16">
        <f t="shared" si="2"/>
        <v>368.50000000000006</v>
      </c>
      <c r="G38" s="84">
        <f t="shared" si="11"/>
        <v>23050</v>
      </c>
      <c r="H38" s="81">
        <f t="shared" si="3"/>
        <v>7721750</v>
      </c>
      <c r="I38" s="81">
        <f t="shared" si="4"/>
        <v>8339490.0000000009</v>
      </c>
      <c r="J38" s="85">
        <f t="shared" si="5"/>
        <v>17500</v>
      </c>
      <c r="K38" s="81">
        <f t="shared" si="6"/>
        <v>1105500.0000000002</v>
      </c>
      <c r="L38" s="8"/>
      <c r="M38" s="2"/>
      <c r="N38" s="2"/>
    </row>
    <row r="39" spans="1:14" ht="16.5" x14ac:dyDescent="0.3">
      <c r="A39" s="15">
        <v>37</v>
      </c>
      <c r="B39" s="68">
        <v>802</v>
      </c>
      <c r="C39" s="68">
        <v>8</v>
      </c>
      <c r="D39" s="68" t="s">
        <v>6</v>
      </c>
      <c r="E39" s="69">
        <v>335</v>
      </c>
      <c r="F39" s="16">
        <f t="shared" si="2"/>
        <v>368.50000000000006</v>
      </c>
      <c r="G39" s="84">
        <f>G38</f>
        <v>23050</v>
      </c>
      <c r="H39" s="81">
        <f t="shared" si="3"/>
        <v>7721750</v>
      </c>
      <c r="I39" s="81">
        <f t="shared" si="4"/>
        <v>8339490.0000000009</v>
      </c>
      <c r="J39" s="85">
        <f t="shared" si="5"/>
        <v>17500</v>
      </c>
      <c r="K39" s="81">
        <f t="shared" si="6"/>
        <v>1105500.0000000002</v>
      </c>
      <c r="L39" s="8"/>
      <c r="M39" s="2"/>
      <c r="N39" s="2"/>
    </row>
    <row r="40" spans="1:14" ht="16.5" x14ac:dyDescent="0.3">
      <c r="A40" s="15">
        <v>38</v>
      </c>
      <c r="B40" s="68">
        <v>803</v>
      </c>
      <c r="C40" s="68">
        <v>8</v>
      </c>
      <c r="D40" s="75" t="s">
        <v>31</v>
      </c>
      <c r="E40" s="69">
        <v>215</v>
      </c>
      <c r="F40" s="16">
        <f t="shared" si="2"/>
        <v>236.50000000000003</v>
      </c>
      <c r="G40" s="84">
        <f t="shared" si="11"/>
        <v>23050</v>
      </c>
      <c r="H40" s="81">
        <f t="shared" si="3"/>
        <v>4955750</v>
      </c>
      <c r="I40" s="81">
        <f t="shared" si="4"/>
        <v>5352210</v>
      </c>
      <c r="J40" s="85">
        <f t="shared" si="5"/>
        <v>11000</v>
      </c>
      <c r="K40" s="81">
        <f t="shared" si="6"/>
        <v>709500.00000000012</v>
      </c>
      <c r="L40" s="8"/>
      <c r="M40" s="2"/>
      <c r="N40" s="2"/>
    </row>
    <row r="41" spans="1:14" ht="16.5" x14ac:dyDescent="0.3">
      <c r="A41" s="15">
        <v>39</v>
      </c>
      <c r="B41" s="68">
        <v>805</v>
      </c>
      <c r="C41" s="68">
        <v>8</v>
      </c>
      <c r="D41" s="68" t="s">
        <v>6</v>
      </c>
      <c r="E41" s="69">
        <v>342</v>
      </c>
      <c r="F41" s="16">
        <f t="shared" si="2"/>
        <v>376.20000000000005</v>
      </c>
      <c r="G41" s="84">
        <f>G40</f>
        <v>23050</v>
      </c>
      <c r="H41" s="81">
        <f t="shared" si="3"/>
        <v>7883100</v>
      </c>
      <c r="I41" s="81">
        <f t="shared" si="4"/>
        <v>8513748</v>
      </c>
      <c r="J41" s="85">
        <f t="shared" si="5"/>
        <v>17500</v>
      </c>
      <c r="K41" s="81">
        <f t="shared" si="6"/>
        <v>1128600.0000000002</v>
      </c>
      <c r="L41" s="8"/>
      <c r="M41" s="2"/>
      <c r="N41" s="2"/>
    </row>
    <row r="42" spans="1:14" ht="16.5" x14ac:dyDescent="0.3">
      <c r="A42" s="15">
        <v>40</v>
      </c>
      <c r="B42" s="68">
        <v>901</v>
      </c>
      <c r="C42" s="68">
        <v>9</v>
      </c>
      <c r="D42" s="68" t="s">
        <v>6</v>
      </c>
      <c r="E42" s="69">
        <v>335</v>
      </c>
      <c r="F42" s="16">
        <f t="shared" si="2"/>
        <v>368.50000000000006</v>
      </c>
      <c r="G42" s="84">
        <f>G41</f>
        <v>23050</v>
      </c>
      <c r="H42" s="81">
        <f t="shared" si="3"/>
        <v>7721750</v>
      </c>
      <c r="I42" s="81">
        <f t="shared" si="4"/>
        <v>8339490.0000000009</v>
      </c>
      <c r="J42" s="85">
        <f t="shared" si="5"/>
        <v>17500</v>
      </c>
      <c r="K42" s="81">
        <f t="shared" si="6"/>
        <v>1105500.0000000002</v>
      </c>
      <c r="L42" s="8"/>
      <c r="M42" s="2"/>
      <c r="N42" s="2"/>
    </row>
    <row r="43" spans="1:14" ht="16.5" x14ac:dyDescent="0.3">
      <c r="A43" s="15">
        <v>41</v>
      </c>
      <c r="B43" s="68">
        <v>902</v>
      </c>
      <c r="C43" s="68">
        <v>9</v>
      </c>
      <c r="D43" s="68" t="s">
        <v>6</v>
      </c>
      <c r="E43" s="69">
        <v>335</v>
      </c>
      <c r="F43" s="16">
        <f t="shared" si="2"/>
        <v>368.50000000000006</v>
      </c>
      <c r="G43" s="84">
        <f>G42</f>
        <v>23050</v>
      </c>
      <c r="H43" s="81">
        <f t="shared" si="3"/>
        <v>7721750</v>
      </c>
      <c r="I43" s="81">
        <f t="shared" si="4"/>
        <v>8339490.0000000009</v>
      </c>
      <c r="J43" s="85">
        <f t="shared" si="5"/>
        <v>17500</v>
      </c>
      <c r="K43" s="81">
        <f t="shared" si="6"/>
        <v>1105500.0000000002</v>
      </c>
      <c r="L43" s="8"/>
      <c r="M43" s="2"/>
      <c r="N43" s="2"/>
    </row>
    <row r="44" spans="1:14" ht="16.5" x14ac:dyDescent="0.3">
      <c r="A44" s="15">
        <v>42</v>
      </c>
      <c r="B44" s="68">
        <v>903</v>
      </c>
      <c r="C44" s="68">
        <v>9</v>
      </c>
      <c r="D44" s="68" t="s">
        <v>6</v>
      </c>
      <c r="E44" s="69">
        <v>335</v>
      </c>
      <c r="F44" s="16">
        <f t="shared" si="2"/>
        <v>368.50000000000006</v>
      </c>
      <c r="G44" s="84">
        <f>G43</f>
        <v>23050</v>
      </c>
      <c r="H44" s="81">
        <f t="shared" si="3"/>
        <v>7721750</v>
      </c>
      <c r="I44" s="81">
        <f t="shared" si="4"/>
        <v>8339490.0000000009</v>
      </c>
      <c r="J44" s="85">
        <f t="shared" si="5"/>
        <v>17500</v>
      </c>
      <c r="K44" s="81">
        <f t="shared" si="6"/>
        <v>1105500.0000000002</v>
      </c>
      <c r="L44" s="8"/>
      <c r="M44" s="2"/>
      <c r="N44" s="2"/>
    </row>
    <row r="45" spans="1:14" ht="16.5" x14ac:dyDescent="0.3">
      <c r="A45" s="15">
        <v>43</v>
      </c>
      <c r="B45" s="68">
        <v>904</v>
      </c>
      <c r="C45" s="68">
        <v>9</v>
      </c>
      <c r="D45" s="68" t="s">
        <v>6</v>
      </c>
      <c r="E45" s="69">
        <v>332</v>
      </c>
      <c r="F45" s="16">
        <f t="shared" si="2"/>
        <v>365.20000000000005</v>
      </c>
      <c r="G45" s="84">
        <f>G44</f>
        <v>23050</v>
      </c>
      <c r="H45" s="81">
        <f t="shared" si="3"/>
        <v>7652600</v>
      </c>
      <c r="I45" s="81">
        <f t="shared" si="4"/>
        <v>8264808.0000000009</v>
      </c>
      <c r="J45" s="85">
        <f t="shared" si="5"/>
        <v>17000</v>
      </c>
      <c r="K45" s="81">
        <f t="shared" si="6"/>
        <v>1095600.0000000002</v>
      </c>
      <c r="L45" s="8"/>
      <c r="M45" s="2"/>
      <c r="N45" s="2"/>
    </row>
    <row r="46" spans="1:14" ht="16.5" x14ac:dyDescent="0.3">
      <c r="A46" s="15">
        <v>44</v>
      </c>
      <c r="B46" s="68">
        <v>905</v>
      </c>
      <c r="C46" s="68">
        <v>9</v>
      </c>
      <c r="D46" s="68" t="s">
        <v>6</v>
      </c>
      <c r="E46" s="69">
        <v>342</v>
      </c>
      <c r="F46" s="16">
        <f t="shared" si="2"/>
        <v>376.20000000000005</v>
      </c>
      <c r="G46" s="84">
        <f>G45</f>
        <v>23050</v>
      </c>
      <c r="H46" s="81">
        <f t="shared" si="3"/>
        <v>7883100</v>
      </c>
      <c r="I46" s="81">
        <f t="shared" si="4"/>
        <v>8513748</v>
      </c>
      <c r="J46" s="85">
        <f t="shared" si="5"/>
        <v>17500</v>
      </c>
      <c r="K46" s="81">
        <f t="shared" si="6"/>
        <v>1128600.0000000002</v>
      </c>
      <c r="L46" s="8"/>
      <c r="M46" s="2"/>
      <c r="N46" s="2"/>
    </row>
    <row r="47" spans="1:14" ht="16.5" x14ac:dyDescent="0.3">
      <c r="A47" s="15">
        <v>45</v>
      </c>
      <c r="B47" s="68">
        <v>1001</v>
      </c>
      <c r="C47" s="68">
        <v>10</v>
      </c>
      <c r="D47" s="68" t="s">
        <v>6</v>
      </c>
      <c r="E47" s="69">
        <v>335</v>
      </c>
      <c r="F47" s="16">
        <f t="shared" si="2"/>
        <v>368.50000000000006</v>
      </c>
      <c r="G47" s="84">
        <f>G46</f>
        <v>23050</v>
      </c>
      <c r="H47" s="81">
        <f t="shared" si="3"/>
        <v>7721750</v>
      </c>
      <c r="I47" s="81">
        <f t="shared" si="4"/>
        <v>8339490.0000000009</v>
      </c>
      <c r="J47" s="85">
        <f t="shared" si="5"/>
        <v>17500</v>
      </c>
      <c r="K47" s="81">
        <f t="shared" si="6"/>
        <v>1105500.0000000002</v>
      </c>
      <c r="L47" s="8"/>
      <c r="M47" s="2"/>
      <c r="N47" s="2"/>
    </row>
    <row r="48" spans="1:14" ht="16.5" x14ac:dyDescent="0.3">
      <c r="A48" s="15">
        <v>46</v>
      </c>
      <c r="B48" s="68">
        <v>1002</v>
      </c>
      <c r="C48" s="68">
        <v>10</v>
      </c>
      <c r="D48" s="68" t="s">
        <v>6</v>
      </c>
      <c r="E48" s="69">
        <v>335</v>
      </c>
      <c r="F48" s="16">
        <f t="shared" si="2"/>
        <v>368.50000000000006</v>
      </c>
      <c r="G48" s="84">
        <f>G47</f>
        <v>23050</v>
      </c>
      <c r="H48" s="81">
        <f t="shared" si="3"/>
        <v>7721750</v>
      </c>
      <c r="I48" s="81">
        <f t="shared" si="4"/>
        <v>8339490.0000000009</v>
      </c>
      <c r="J48" s="85">
        <f t="shared" si="5"/>
        <v>17500</v>
      </c>
      <c r="K48" s="81">
        <f t="shared" si="6"/>
        <v>1105500.0000000002</v>
      </c>
      <c r="L48" s="8"/>
      <c r="M48" s="2"/>
      <c r="N48" s="2"/>
    </row>
    <row r="49" spans="1:16" ht="16.5" x14ac:dyDescent="0.3">
      <c r="A49" s="15">
        <v>47</v>
      </c>
      <c r="B49" s="68">
        <v>1003</v>
      </c>
      <c r="C49" s="68">
        <v>10</v>
      </c>
      <c r="D49" s="68" t="s">
        <v>6</v>
      </c>
      <c r="E49" s="69">
        <v>335</v>
      </c>
      <c r="F49" s="16">
        <f t="shared" si="2"/>
        <v>368.50000000000006</v>
      </c>
      <c r="G49" s="84">
        <f>G48</f>
        <v>23050</v>
      </c>
      <c r="H49" s="81">
        <f t="shared" si="3"/>
        <v>7721750</v>
      </c>
      <c r="I49" s="81">
        <f t="shared" si="4"/>
        <v>8339490.0000000009</v>
      </c>
      <c r="J49" s="85">
        <f t="shared" si="5"/>
        <v>17500</v>
      </c>
      <c r="K49" s="81">
        <f t="shared" si="6"/>
        <v>1105500.0000000002</v>
      </c>
      <c r="L49" s="8"/>
      <c r="M49" s="2"/>
      <c r="N49" s="2"/>
    </row>
    <row r="50" spans="1:16" ht="16.5" x14ac:dyDescent="0.3">
      <c r="A50" s="15">
        <v>48</v>
      </c>
      <c r="B50" s="68">
        <v>1004</v>
      </c>
      <c r="C50" s="68">
        <v>10</v>
      </c>
      <c r="D50" s="68" t="s">
        <v>6</v>
      </c>
      <c r="E50" s="69">
        <v>332</v>
      </c>
      <c r="F50" s="16">
        <f t="shared" si="2"/>
        <v>365.20000000000005</v>
      </c>
      <c r="G50" s="84">
        <f>G49</f>
        <v>23050</v>
      </c>
      <c r="H50" s="81">
        <f t="shared" si="3"/>
        <v>7652600</v>
      </c>
      <c r="I50" s="81">
        <f t="shared" si="4"/>
        <v>8264808.0000000009</v>
      </c>
      <c r="J50" s="85">
        <f t="shared" si="5"/>
        <v>17000</v>
      </c>
      <c r="K50" s="81">
        <f t="shared" si="6"/>
        <v>1095600.0000000002</v>
      </c>
      <c r="L50" s="8"/>
      <c r="M50" s="2"/>
      <c r="N50" s="2"/>
    </row>
    <row r="51" spans="1:16" ht="16.5" x14ac:dyDescent="0.3">
      <c r="A51" s="15">
        <v>49</v>
      </c>
      <c r="B51" s="68">
        <v>1005</v>
      </c>
      <c r="C51" s="68">
        <v>10</v>
      </c>
      <c r="D51" s="68" t="s">
        <v>6</v>
      </c>
      <c r="E51" s="69">
        <v>342</v>
      </c>
      <c r="F51" s="16">
        <f t="shared" si="2"/>
        <v>376.20000000000005</v>
      </c>
      <c r="G51" s="84">
        <f>G50</f>
        <v>23050</v>
      </c>
      <c r="H51" s="81">
        <f t="shared" si="3"/>
        <v>7883100</v>
      </c>
      <c r="I51" s="81">
        <f t="shared" si="4"/>
        <v>8513748</v>
      </c>
      <c r="J51" s="85">
        <f t="shared" si="5"/>
        <v>17500</v>
      </c>
      <c r="K51" s="81">
        <f t="shared" si="6"/>
        <v>1128600.0000000002</v>
      </c>
      <c r="L51" s="8"/>
      <c r="M51" s="2"/>
      <c r="N51" s="2"/>
    </row>
    <row r="52" spans="1:16" ht="16.5" x14ac:dyDescent="0.3">
      <c r="A52" s="15">
        <v>50</v>
      </c>
      <c r="B52" s="68">
        <v>1101</v>
      </c>
      <c r="C52" s="68">
        <v>11</v>
      </c>
      <c r="D52" s="68" t="s">
        <v>6</v>
      </c>
      <c r="E52" s="69">
        <v>335</v>
      </c>
      <c r="F52" s="16">
        <f t="shared" si="2"/>
        <v>368.50000000000006</v>
      </c>
      <c r="G52" s="84">
        <f>G51+250</f>
        <v>23300</v>
      </c>
      <c r="H52" s="81">
        <f t="shared" si="3"/>
        <v>7805500</v>
      </c>
      <c r="I52" s="81">
        <f t="shared" si="4"/>
        <v>8429940</v>
      </c>
      <c r="J52" s="85">
        <f t="shared" si="5"/>
        <v>17500</v>
      </c>
      <c r="K52" s="81">
        <f t="shared" si="6"/>
        <v>1105500.0000000002</v>
      </c>
      <c r="L52" s="8"/>
      <c r="M52" s="2"/>
      <c r="N52" s="2"/>
    </row>
    <row r="53" spans="1:16" ht="16.5" x14ac:dyDescent="0.3">
      <c r="A53" s="15">
        <v>51</v>
      </c>
      <c r="B53" s="68">
        <v>1102</v>
      </c>
      <c r="C53" s="68">
        <v>11</v>
      </c>
      <c r="D53" s="68" t="s">
        <v>6</v>
      </c>
      <c r="E53" s="69">
        <v>335</v>
      </c>
      <c r="F53" s="16">
        <f t="shared" si="2"/>
        <v>368.50000000000006</v>
      </c>
      <c r="G53" s="84">
        <f t="shared" ref="G53:G54" si="12">G52</f>
        <v>23300</v>
      </c>
      <c r="H53" s="81">
        <f t="shared" si="3"/>
        <v>7805500</v>
      </c>
      <c r="I53" s="81">
        <f t="shared" si="4"/>
        <v>8429940</v>
      </c>
      <c r="J53" s="85">
        <f t="shared" si="5"/>
        <v>17500</v>
      </c>
      <c r="K53" s="81">
        <f t="shared" si="6"/>
        <v>1105500.0000000002</v>
      </c>
      <c r="L53" s="8"/>
      <c r="M53" s="2"/>
      <c r="N53" s="2"/>
    </row>
    <row r="54" spans="1:16" ht="16.5" x14ac:dyDescent="0.3">
      <c r="A54" s="15">
        <v>52</v>
      </c>
      <c r="B54" s="68">
        <v>1103</v>
      </c>
      <c r="C54" s="68">
        <v>11</v>
      </c>
      <c r="D54" s="68" t="s">
        <v>6</v>
      </c>
      <c r="E54" s="69">
        <v>335</v>
      </c>
      <c r="F54" s="16">
        <f t="shared" si="2"/>
        <v>368.50000000000006</v>
      </c>
      <c r="G54" s="84">
        <f t="shared" si="12"/>
        <v>23300</v>
      </c>
      <c r="H54" s="81">
        <f t="shared" si="3"/>
        <v>7805500</v>
      </c>
      <c r="I54" s="81">
        <f t="shared" si="4"/>
        <v>8429940</v>
      </c>
      <c r="J54" s="85">
        <f t="shared" si="5"/>
        <v>17500</v>
      </c>
      <c r="K54" s="81">
        <f t="shared" si="6"/>
        <v>1105500.0000000002</v>
      </c>
      <c r="L54" s="8"/>
      <c r="M54" s="2"/>
      <c r="N54" s="2"/>
    </row>
    <row r="55" spans="1:16" ht="16.5" x14ac:dyDescent="0.3">
      <c r="A55" s="15">
        <v>53</v>
      </c>
      <c r="B55" s="68">
        <v>1104</v>
      </c>
      <c r="C55" s="68">
        <v>11</v>
      </c>
      <c r="D55" s="68" t="s">
        <v>6</v>
      </c>
      <c r="E55" s="69">
        <v>332</v>
      </c>
      <c r="F55" s="16">
        <f t="shared" si="2"/>
        <v>365.20000000000005</v>
      </c>
      <c r="G55" s="84">
        <f>G54</f>
        <v>23300</v>
      </c>
      <c r="H55" s="81">
        <f t="shared" si="3"/>
        <v>7735600</v>
      </c>
      <c r="I55" s="81">
        <f t="shared" si="4"/>
        <v>8354448.0000000009</v>
      </c>
      <c r="J55" s="85">
        <f t="shared" si="5"/>
        <v>17500</v>
      </c>
      <c r="K55" s="81">
        <f t="shared" si="6"/>
        <v>1095600.0000000002</v>
      </c>
      <c r="L55" s="8"/>
      <c r="M55" s="2"/>
      <c r="N55" s="2"/>
    </row>
    <row r="56" spans="1:16" ht="16.5" x14ac:dyDescent="0.3">
      <c r="A56" s="15">
        <v>54</v>
      </c>
      <c r="B56" s="68">
        <v>1105</v>
      </c>
      <c r="C56" s="68">
        <v>11</v>
      </c>
      <c r="D56" s="68" t="s">
        <v>6</v>
      </c>
      <c r="E56" s="69">
        <v>342</v>
      </c>
      <c r="F56" s="16">
        <f t="shared" si="2"/>
        <v>376.20000000000005</v>
      </c>
      <c r="G56" s="84">
        <f t="shared" si="7"/>
        <v>23300</v>
      </c>
      <c r="H56" s="81">
        <f t="shared" si="3"/>
        <v>7968600</v>
      </c>
      <c r="I56" s="81">
        <f t="shared" si="4"/>
        <v>8606088</v>
      </c>
      <c r="J56" s="85">
        <f t="shared" si="5"/>
        <v>18000</v>
      </c>
      <c r="K56" s="81">
        <f t="shared" si="6"/>
        <v>1128600.0000000002</v>
      </c>
      <c r="L56" s="8"/>
      <c r="M56" s="2"/>
      <c r="N56" s="2"/>
    </row>
    <row r="57" spans="1:16" ht="16.5" x14ac:dyDescent="0.3">
      <c r="A57" s="15">
        <v>55</v>
      </c>
      <c r="B57" s="68">
        <v>1201</v>
      </c>
      <c r="C57" s="68">
        <v>12</v>
      </c>
      <c r="D57" s="68" t="s">
        <v>6</v>
      </c>
      <c r="E57" s="69">
        <v>335</v>
      </c>
      <c r="F57" s="16">
        <f t="shared" si="2"/>
        <v>368.50000000000006</v>
      </c>
      <c r="G57" s="84">
        <f t="shared" ref="G57:G65" si="13">G56</f>
        <v>23300</v>
      </c>
      <c r="H57" s="81">
        <f t="shared" si="3"/>
        <v>7805500</v>
      </c>
      <c r="I57" s="81">
        <f t="shared" si="4"/>
        <v>8429940</v>
      </c>
      <c r="J57" s="85">
        <f t="shared" si="5"/>
        <v>17500</v>
      </c>
      <c r="K57" s="81">
        <f t="shared" si="6"/>
        <v>1105500.0000000002</v>
      </c>
      <c r="L57" s="8"/>
      <c r="M57" s="2"/>
      <c r="N57" s="2"/>
    </row>
    <row r="58" spans="1:16" ht="16.5" x14ac:dyDescent="0.3">
      <c r="A58" s="15">
        <v>56</v>
      </c>
      <c r="B58" s="68">
        <v>1202</v>
      </c>
      <c r="C58" s="68">
        <v>12</v>
      </c>
      <c r="D58" s="68" t="s">
        <v>6</v>
      </c>
      <c r="E58" s="69">
        <v>335</v>
      </c>
      <c r="F58" s="16">
        <f t="shared" si="2"/>
        <v>368.50000000000006</v>
      </c>
      <c r="G58" s="84">
        <f t="shared" si="13"/>
        <v>23300</v>
      </c>
      <c r="H58" s="81">
        <f t="shared" si="3"/>
        <v>7805500</v>
      </c>
      <c r="I58" s="81">
        <f t="shared" si="4"/>
        <v>8429940</v>
      </c>
      <c r="J58" s="85">
        <f t="shared" si="5"/>
        <v>17500</v>
      </c>
      <c r="K58" s="81">
        <f t="shared" si="6"/>
        <v>1105500.0000000002</v>
      </c>
      <c r="L58" s="8"/>
      <c r="M58" s="2"/>
      <c r="N58" s="2"/>
    </row>
    <row r="59" spans="1:16" ht="16.5" x14ac:dyDescent="0.3">
      <c r="A59" s="15">
        <v>57</v>
      </c>
      <c r="B59" s="68">
        <v>1203</v>
      </c>
      <c r="C59" s="68">
        <v>12</v>
      </c>
      <c r="D59" s="68" t="s">
        <v>6</v>
      </c>
      <c r="E59" s="69">
        <v>335</v>
      </c>
      <c r="F59" s="16">
        <f t="shared" si="2"/>
        <v>368.50000000000006</v>
      </c>
      <c r="G59" s="84">
        <f t="shared" si="13"/>
        <v>23300</v>
      </c>
      <c r="H59" s="81">
        <f t="shared" si="3"/>
        <v>7805500</v>
      </c>
      <c r="I59" s="81">
        <f t="shared" si="4"/>
        <v>8429940</v>
      </c>
      <c r="J59" s="85">
        <f t="shared" si="5"/>
        <v>17500</v>
      </c>
      <c r="K59" s="81">
        <f t="shared" si="6"/>
        <v>1105500.0000000002</v>
      </c>
      <c r="L59" s="8"/>
      <c r="M59" s="2"/>
      <c r="N59" s="2"/>
    </row>
    <row r="60" spans="1:16" ht="16.5" x14ac:dyDescent="0.3">
      <c r="A60" s="15">
        <v>58</v>
      </c>
      <c r="B60" s="68">
        <v>1204</v>
      </c>
      <c r="C60" s="68">
        <v>12</v>
      </c>
      <c r="D60" s="68" t="s">
        <v>6</v>
      </c>
      <c r="E60" s="69">
        <v>332</v>
      </c>
      <c r="F60" s="16">
        <f t="shared" si="2"/>
        <v>365.20000000000005</v>
      </c>
      <c r="G60" s="84">
        <f t="shared" si="13"/>
        <v>23300</v>
      </c>
      <c r="H60" s="81">
        <f t="shared" si="3"/>
        <v>7735600</v>
      </c>
      <c r="I60" s="81">
        <f t="shared" si="4"/>
        <v>8354448.0000000009</v>
      </c>
      <c r="J60" s="85">
        <f t="shared" si="5"/>
        <v>17500</v>
      </c>
      <c r="K60" s="81">
        <f t="shared" si="6"/>
        <v>1095600.0000000002</v>
      </c>
      <c r="L60" s="8"/>
      <c r="M60" s="2"/>
      <c r="N60" s="2"/>
    </row>
    <row r="61" spans="1:16" ht="16.5" x14ac:dyDescent="0.3">
      <c r="A61" s="15">
        <v>59</v>
      </c>
      <c r="B61" s="68">
        <v>1205</v>
      </c>
      <c r="C61" s="68">
        <v>12</v>
      </c>
      <c r="D61" s="68" t="s">
        <v>6</v>
      </c>
      <c r="E61" s="69">
        <v>342</v>
      </c>
      <c r="F61" s="16">
        <f t="shared" si="2"/>
        <v>376.20000000000005</v>
      </c>
      <c r="G61" s="84">
        <f t="shared" si="13"/>
        <v>23300</v>
      </c>
      <c r="H61" s="81">
        <f t="shared" si="3"/>
        <v>7968600</v>
      </c>
      <c r="I61" s="81">
        <f t="shared" si="4"/>
        <v>8606088</v>
      </c>
      <c r="J61" s="85">
        <f t="shared" si="5"/>
        <v>18000</v>
      </c>
      <c r="K61" s="81">
        <f t="shared" si="6"/>
        <v>1128600.0000000002</v>
      </c>
      <c r="L61" s="8"/>
      <c r="M61" s="2"/>
      <c r="N61" s="2"/>
      <c r="P61" s="3"/>
    </row>
    <row r="62" spans="1:16" ht="16.5" x14ac:dyDescent="0.3">
      <c r="A62" s="15">
        <v>60</v>
      </c>
      <c r="B62" s="68">
        <v>1301</v>
      </c>
      <c r="C62" s="68">
        <v>13</v>
      </c>
      <c r="D62" s="68" t="s">
        <v>6</v>
      </c>
      <c r="E62" s="69">
        <v>335</v>
      </c>
      <c r="F62" s="16">
        <f t="shared" si="2"/>
        <v>368.50000000000006</v>
      </c>
      <c r="G62" s="84">
        <f t="shared" si="13"/>
        <v>23300</v>
      </c>
      <c r="H62" s="81">
        <f t="shared" si="3"/>
        <v>7805500</v>
      </c>
      <c r="I62" s="81">
        <f t="shared" si="4"/>
        <v>8429940</v>
      </c>
      <c r="J62" s="85">
        <f t="shared" si="5"/>
        <v>17500</v>
      </c>
      <c r="K62" s="81">
        <f t="shared" si="6"/>
        <v>1105500.0000000002</v>
      </c>
      <c r="L62" s="8"/>
      <c r="M62" s="2"/>
      <c r="N62" s="2"/>
      <c r="P62" s="3"/>
    </row>
    <row r="63" spans="1:16" ht="16.5" x14ac:dyDescent="0.3">
      <c r="A63" s="15">
        <v>61</v>
      </c>
      <c r="B63" s="68">
        <v>1302</v>
      </c>
      <c r="C63" s="68">
        <v>13</v>
      </c>
      <c r="D63" s="68" t="s">
        <v>6</v>
      </c>
      <c r="E63" s="69">
        <v>335</v>
      </c>
      <c r="F63" s="16">
        <f t="shared" si="2"/>
        <v>368.50000000000006</v>
      </c>
      <c r="G63" s="84">
        <f t="shared" si="13"/>
        <v>23300</v>
      </c>
      <c r="H63" s="81">
        <f t="shared" si="3"/>
        <v>7805500</v>
      </c>
      <c r="I63" s="81">
        <f t="shared" si="4"/>
        <v>8429940</v>
      </c>
      <c r="J63" s="85">
        <f t="shared" si="5"/>
        <v>17500</v>
      </c>
      <c r="K63" s="81">
        <f t="shared" si="6"/>
        <v>1105500.0000000002</v>
      </c>
      <c r="L63" s="8"/>
      <c r="M63" s="2"/>
      <c r="N63" s="2"/>
      <c r="P63" s="3"/>
    </row>
    <row r="64" spans="1:16" ht="16.5" x14ac:dyDescent="0.3">
      <c r="A64" s="15">
        <v>62</v>
      </c>
      <c r="B64" s="68">
        <v>1303</v>
      </c>
      <c r="C64" s="68">
        <v>13</v>
      </c>
      <c r="D64" s="68" t="s">
        <v>6</v>
      </c>
      <c r="E64" s="69">
        <v>335</v>
      </c>
      <c r="F64" s="16">
        <f t="shared" si="2"/>
        <v>368.50000000000006</v>
      </c>
      <c r="G64" s="84">
        <f t="shared" si="13"/>
        <v>23300</v>
      </c>
      <c r="H64" s="81">
        <f t="shared" si="3"/>
        <v>7805500</v>
      </c>
      <c r="I64" s="81">
        <f t="shared" si="4"/>
        <v>8429940</v>
      </c>
      <c r="J64" s="85">
        <f t="shared" si="5"/>
        <v>17500</v>
      </c>
      <c r="K64" s="81">
        <f t="shared" si="6"/>
        <v>1105500.0000000002</v>
      </c>
      <c r="L64" s="8"/>
      <c r="M64" s="2"/>
      <c r="N64" s="2"/>
      <c r="P64" s="3"/>
    </row>
    <row r="65" spans="1:14" ht="16.5" x14ac:dyDescent="0.3">
      <c r="A65" s="15">
        <v>63</v>
      </c>
      <c r="B65" s="68">
        <v>1304</v>
      </c>
      <c r="C65" s="68">
        <v>13</v>
      </c>
      <c r="D65" s="68" t="s">
        <v>6</v>
      </c>
      <c r="E65" s="69">
        <v>332</v>
      </c>
      <c r="F65" s="16">
        <f t="shared" si="2"/>
        <v>365.20000000000005</v>
      </c>
      <c r="G65" s="84">
        <f t="shared" si="13"/>
        <v>23300</v>
      </c>
      <c r="H65" s="81">
        <f t="shared" si="3"/>
        <v>7735600</v>
      </c>
      <c r="I65" s="81">
        <f t="shared" si="4"/>
        <v>8354448.0000000009</v>
      </c>
      <c r="J65" s="85">
        <f t="shared" si="5"/>
        <v>17500</v>
      </c>
      <c r="K65" s="81">
        <f t="shared" si="6"/>
        <v>1095600.0000000002</v>
      </c>
      <c r="L65" s="8"/>
      <c r="M65" s="2"/>
      <c r="N65" s="2"/>
    </row>
    <row r="66" spans="1:14" ht="16.5" x14ac:dyDescent="0.3">
      <c r="A66" s="15">
        <v>64</v>
      </c>
      <c r="B66" s="68">
        <v>1305</v>
      </c>
      <c r="C66" s="68">
        <v>13</v>
      </c>
      <c r="D66" s="68" t="s">
        <v>6</v>
      </c>
      <c r="E66" s="69">
        <v>342</v>
      </c>
      <c r="F66" s="16">
        <f t="shared" si="2"/>
        <v>376.20000000000005</v>
      </c>
      <c r="G66" s="84">
        <f>G65</f>
        <v>23300</v>
      </c>
      <c r="H66" s="81">
        <f t="shared" si="3"/>
        <v>7968600</v>
      </c>
      <c r="I66" s="81">
        <f t="shared" si="4"/>
        <v>8606088</v>
      </c>
      <c r="J66" s="85">
        <f t="shared" si="5"/>
        <v>18000</v>
      </c>
      <c r="K66" s="81">
        <f t="shared" si="6"/>
        <v>1128600.0000000002</v>
      </c>
      <c r="L66" s="8"/>
      <c r="M66" s="2"/>
      <c r="N66" s="2"/>
    </row>
    <row r="67" spans="1:14" ht="16.5" x14ac:dyDescent="0.3">
      <c r="A67" s="15">
        <v>65</v>
      </c>
      <c r="B67" s="68">
        <v>1401</v>
      </c>
      <c r="C67" s="68">
        <v>14</v>
      </c>
      <c r="D67" s="68" t="s">
        <v>6</v>
      </c>
      <c r="E67" s="69">
        <v>335</v>
      </c>
      <c r="F67" s="16">
        <f t="shared" si="2"/>
        <v>368.50000000000006</v>
      </c>
      <c r="G67" s="84">
        <f t="shared" ref="G67" si="14">G66</f>
        <v>23300</v>
      </c>
      <c r="H67" s="81">
        <f t="shared" si="3"/>
        <v>7805500</v>
      </c>
      <c r="I67" s="81">
        <f t="shared" si="4"/>
        <v>8429940</v>
      </c>
      <c r="J67" s="85">
        <f t="shared" si="5"/>
        <v>17500</v>
      </c>
      <c r="K67" s="81">
        <f t="shared" si="6"/>
        <v>1105500.0000000002</v>
      </c>
      <c r="L67" s="8"/>
      <c r="M67" s="2"/>
      <c r="N67" s="2"/>
    </row>
    <row r="68" spans="1:14" ht="16.5" x14ac:dyDescent="0.3">
      <c r="A68" s="15">
        <v>66</v>
      </c>
      <c r="B68" s="68">
        <v>1402</v>
      </c>
      <c r="C68" s="68">
        <v>14</v>
      </c>
      <c r="D68" s="68" t="s">
        <v>6</v>
      </c>
      <c r="E68" s="69">
        <v>335</v>
      </c>
      <c r="F68" s="16">
        <f t="shared" ref="F68:F71" si="15">E68*1.1</f>
        <v>368.50000000000006</v>
      </c>
      <c r="G68" s="84">
        <f>G67</f>
        <v>23300</v>
      </c>
      <c r="H68" s="81">
        <f t="shared" ref="H68:H71" si="16">E68*G68</f>
        <v>7805500</v>
      </c>
      <c r="I68" s="81">
        <f t="shared" ref="I68:I71" si="17">H68*1.08</f>
        <v>8429940</v>
      </c>
      <c r="J68" s="85">
        <f t="shared" ref="J68:J71" si="18">MROUND((I68*0.025/12),500)</f>
        <v>17500</v>
      </c>
      <c r="K68" s="81">
        <f t="shared" ref="K68:K71" si="19">F68*3000</f>
        <v>1105500.0000000002</v>
      </c>
      <c r="L68" s="8"/>
      <c r="M68" s="2"/>
      <c r="N68" s="2"/>
    </row>
    <row r="69" spans="1:14" ht="16.5" x14ac:dyDescent="0.3">
      <c r="A69" s="15">
        <v>67</v>
      </c>
      <c r="B69" s="68">
        <v>1403</v>
      </c>
      <c r="C69" s="68">
        <v>14</v>
      </c>
      <c r="D69" s="68" t="s">
        <v>6</v>
      </c>
      <c r="E69" s="69">
        <v>335</v>
      </c>
      <c r="F69" s="16">
        <f t="shared" si="15"/>
        <v>368.50000000000006</v>
      </c>
      <c r="G69" s="84">
        <f t="shared" ref="G69:G78" si="20">G68</f>
        <v>23300</v>
      </c>
      <c r="H69" s="81">
        <f t="shared" si="16"/>
        <v>7805500</v>
      </c>
      <c r="I69" s="81">
        <f t="shared" si="17"/>
        <v>8429940</v>
      </c>
      <c r="J69" s="85">
        <f t="shared" si="18"/>
        <v>17500</v>
      </c>
      <c r="K69" s="81">
        <f t="shared" si="19"/>
        <v>1105500.0000000002</v>
      </c>
      <c r="L69" s="8"/>
      <c r="M69" s="2"/>
      <c r="N69" s="2"/>
    </row>
    <row r="70" spans="1:14" ht="16.5" x14ac:dyDescent="0.3">
      <c r="A70" s="15">
        <v>68</v>
      </c>
      <c r="B70" s="68">
        <v>1404</v>
      </c>
      <c r="C70" s="68">
        <v>14</v>
      </c>
      <c r="D70" s="68" t="s">
        <v>6</v>
      </c>
      <c r="E70" s="69">
        <v>332</v>
      </c>
      <c r="F70" s="16">
        <f t="shared" si="15"/>
        <v>365.20000000000005</v>
      </c>
      <c r="G70" s="84">
        <f t="shared" si="20"/>
        <v>23300</v>
      </c>
      <c r="H70" s="81">
        <f t="shared" si="16"/>
        <v>7735600</v>
      </c>
      <c r="I70" s="81">
        <f t="shared" si="17"/>
        <v>8354448.0000000009</v>
      </c>
      <c r="J70" s="85">
        <f t="shared" si="18"/>
        <v>17500</v>
      </c>
      <c r="K70" s="81">
        <f t="shared" si="19"/>
        <v>1095600.0000000002</v>
      </c>
      <c r="L70" s="8"/>
      <c r="M70" s="2"/>
      <c r="N70" s="2"/>
    </row>
    <row r="71" spans="1:14" ht="16.5" x14ac:dyDescent="0.3">
      <c r="A71" s="15">
        <v>69</v>
      </c>
      <c r="B71" s="68">
        <v>1405</v>
      </c>
      <c r="C71" s="68">
        <v>14</v>
      </c>
      <c r="D71" s="68" t="s">
        <v>6</v>
      </c>
      <c r="E71" s="69">
        <v>342</v>
      </c>
      <c r="F71" s="16">
        <f t="shared" si="15"/>
        <v>376.20000000000005</v>
      </c>
      <c r="G71" s="84">
        <f t="shared" si="20"/>
        <v>23300</v>
      </c>
      <c r="H71" s="81">
        <f t="shared" si="16"/>
        <v>7968600</v>
      </c>
      <c r="I71" s="81">
        <f t="shared" si="17"/>
        <v>8606088</v>
      </c>
      <c r="J71" s="85">
        <f t="shared" si="18"/>
        <v>18000</v>
      </c>
      <c r="K71" s="81">
        <f t="shared" si="19"/>
        <v>1128600.0000000002</v>
      </c>
      <c r="L71" s="8"/>
      <c r="M71" s="2"/>
      <c r="N71" s="2"/>
    </row>
    <row r="72" spans="1:14" x14ac:dyDescent="0.25">
      <c r="A72" s="97" t="s">
        <v>5</v>
      </c>
      <c r="B72" s="97"/>
      <c r="C72" s="97"/>
      <c r="D72" s="97"/>
      <c r="E72" s="91">
        <f>SUM(E3:E71)</f>
        <v>23054</v>
      </c>
      <c r="F72" s="92">
        <f>SUM(F3:F71)</f>
        <v>25359.400000000016</v>
      </c>
      <c r="G72" s="93"/>
      <c r="H72" s="94">
        <f t="shared" ref="G72:K72" si="21">SUM(H3:H71)</f>
        <v>530974950</v>
      </c>
      <c r="I72" s="94">
        <f t="shared" si="21"/>
        <v>573452946</v>
      </c>
      <c r="J72" s="95"/>
      <c r="K72" s="94">
        <f t="shared" si="21"/>
        <v>76078200.000000015</v>
      </c>
      <c r="L72" s="96"/>
      <c r="M72" s="2"/>
      <c r="N72" s="2"/>
    </row>
    <row r="73" spans="1:14" ht="16.5" x14ac:dyDescent="0.3">
      <c r="A73" s="58"/>
      <c r="B73" s="70"/>
      <c r="C73" s="70"/>
      <c r="E73" s="72"/>
      <c r="F73" s="59"/>
      <c r="G73" s="86"/>
      <c r="H73" s="82"/>
      <c r="I73" s="82"/>
      <c r="J73" s="87"/>
      <c r="K73" s="82"/>
      <c r="L73" s="8"/>
      <c r="M73" s="2"/>
      <c r="N73" s="2"/>
    </row>
    <row r="74" spans="1:14" ht="16.5" x14ac:dyDescent="0.3">
      <c r="A74" s="77" t="s">
        <v>33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8"/>
      <c r="M74" s="2"/>
      <c r="N74" s="2"/>
    </row>
    <row r="75" spans="1:14" ht="48.75" customHeight="1" x14ac:dyDescent="0.3">
      <c r="A75" s="60" t="s">
        <v>1</v>
      </c>
      <c r="B75" s="67" t="s">
        <v>0</v>
      </c>
      <c r="C75" s="67" t="s">
        <v>3</v>
      </c>
      <c r="D75" s="67" t="s">
        <v>2</v>
      </c>
      <c r="E75" s="67" t="s">
        <v>40</v>
      </c>
      <c r="F75" s="14" t="s">
        <v>4</v>
      </c>
      <c r="G75" s="83" t="s">
        <v>35</v>
      </c>
      <c r="H75" s="83" t="s">
        <v>36</v>
      </c>
      <c r="I75" s="83" t="s">
        <v>37</v>
      </c>
      <c r="J75" s="83" t="s">
        <v>38</v>
      </c>
      <c r="K75" s="83" t="s">
        <v>39</v>
      </c>
      <c r="L75" s="8"/>
      <c r="M75" s="2"/>
      <c r="N75" s="2"/>
    </row>
    <row r="76" spans="1:14" ht="16.5" x14ac:dyDescent="0.3">
      <c r="A76" s="15">
        <v>70</v>
      </c>
      <c r="B76" s="68">
        <v>1501</v>
      </c>
      <c r="C76" s="68">
        <v>15</v>
      </c>
      <c r="D76" s="68" t="s">
        <v>6</v>
      </c>
      <c r="E76" s="73">
        <v>335</v>
      </c>
      <c r="F76" s="16">
        <f t="shared" ref="F76:F112" si="22">E76*1.1</f>
        <v>368.50000000000006</v>
      </c>
      <c r="G76" s="84">
        <f>G71</f>
        <v>23300</v>
      </c>
      <c r="H76" s="81">
        <f t="shared" ref="H76" si="23">E76*G76</f>
        <v>7805500</v>
      </c>
      <c r="I76" s="81">
        <f>H76*1.08</f>
        <v>8429940</v>
      </c>
      <c r="J76" s="85">
        <f t="shared" ref="J76" si="24">MROUND((I76*0.025/12),500)</f>
        <v>17500</v>
      </c>
      <c r="K76" s="81">
        <f t="shared" ref="K76" si="25">F76*3000</f>
        <v>1105500.0000000002</v>
      </c>
      <c r="L76" s="8"/>
      <c r="M76" s="2"/>
      <c r="N76" s="2"/>
    </row>
    <row r="77" spans="1:14" ht="16.5" x14ac:dyDescent="0.3">
      <c r="A77" s="15">
        <v>71</v>
      </c>
      <c r="B77" s="68">
        <v>1504</v>
      </c>
      <c r="C77" s="68">
        <v>15</v>
      </c>
      <c r="D77" s="68" t="s">
        <v>6</v>
      </c>
      <c r="E77" s="73">
        <v>332</v>
      </c>
      <c r="F77" s="16">
        <f t="shared" si="22"/>
        <v>365.20000000000005</v>
      </c>
      <c r="G77" s="84">
        <f>G76</f>
        <v>23300</v>
      </c>
      <c r="H77" s="81">
        <f t="shared" ref="H77:H112" si="26">E77*G77</f>
        <v>7735600</v>
      </c>
      <c r="I77" s="81">
        <f t="shared" ref="I77:I112" si="27">H77*1.08</f>
        <v>8354448.0000000009</v>
      </c>
      <c r="J77" s="85">
        <f t="shared" ref="J77:J112" si="28">MROUND((I77*0.025/12),500)</f>
        <v>17500</v>
      </c>
      <c r="K77" s="81">
        <f t="shared" ref="K77:K112" si="29">F77*3000</f>
        <v>1095600.0000000002</v>
      </c>
      <c r="L77" s="8"/>
      <c r="M77" s="2"/>
      <c r="N77" s="2"/>
    </row>
    <row r="78" spans="1:14" ht="16.5" x14ac:dyDescent="0.3">
      <c r="A78" s="15">
        <v>72</v>
      </c>
      <c r="B78" s="68">
        <v>1505</v>
      </c>
      <c r="C78" s="68">
        <v>15</v>
      </c>
      <c r="D78" s="68" t="s">
        <v>6</v>
      </c>
      <c r="E78" s="73">
        <v>342</v>
      </c>
      <c r="F78" s="16">
        <f t="shared" si="22"/>
        <v>376.20000000000005</v>
      </c>
      <c r="G78" s="84">
        <f t="shared" si="20"/>
        <v>23300</v>
      </c>
      <c r="H78" s="81">
        <f t="shared" si="26"/>
        <v>7968600</v>
      </c>
      <c r="I78" s="81">
        <f t="shared" si="27"/>
        <v>8606088</v>
      </c>
      <c r="J78" s="85">
        <f t="shared" si="28"/>
        <v>18000</v>
      </c>
      <c r="K78" s="81">
        <f t="shared" si="29"/>
        <v>1128600.0000000002</v>
      </c>
      <c r="L78" s="8"/>
      <c r="M78" s="2"/>
      <c r="N78" s="2"/>
    </row>
    <row r="79" spans="1:14" ht="16.5" x14ac:dyDescent="0.3">
      <c r="A79" s="15">
        <v>73</v>
      </c>
      <c r="B79" s="68">
        <v>1601</v>
      </c>
      <c r="C79" s="68">
        <v>16</v>
      </c>
      <c r="D79" s="68" t="s">
        <v>6</v>
      </c>
      <c r="E79" s="69">
        <v>335</v>
      </c>
      <c r="F79" s="16">
        <f t="shared" si="22"/>
        <v>368.50000000000006</v>
      </c>
      <c r="G79" s="84">
        <f>G78+250</f>
        <v>23550</v>
      </c>
      <c r="H79" s="81">
        <f t="shared" si="26"/>
        <v>7889250</v>
      </c>
      <c r="I79" s="81">
        <f t="shared" si="27"/>
        <v>8520390</v>
      </c>
      <c r="J79" s="85">
        <f t="shared" si="28"/>
        <v>18000</v>
      </c>
      <c r="K79" s="81">
        <f t="shared" si="29"/>
        <v>1105500.0000000002</v>
      </c>
      <c r="L79" s="8"/>
      <c r="M79" s="2"/>
      <c r="N79" s="2"/>
    </row>
    <row r="80" spans="1:14" ht="16.5" x14ac:dyDescent="0.3">
      <c r="A80" s="15">
        <v>74</v>
      </c>
      <c r="B80" s="68">
        <v>1602</v>
      </c>
      <c r="C80" s="68">
        <v>16</v>
      </c>
      <c r="D80" s="68" t="s">
        <v>6</v>
      </c>
      <c r="E80" s="69">
        <v>335</v>
      </c>
      <c r="F80" s="16">
        <f t="shared" si="22"/>
        <v>368.50000000000006</v>
      </c>
      <c r="G80" s="84">
        <f>G79</f>
        <v>23550</v>
      </c>
      <c r="H80" s="81">
        <f t="shared" si="26"/>
        <v>7889250</v>
      </c>
      <c r="I80" s="81">
        <f t="shared" si="27"/>
        <v>8520390</v>
      </c>
      <c r="J80" s="85">
        <f t="shared" si="28"/>
        <v>18000</v>
      </c>
      <c r="K80" s="81">
        <f t="shared" si="29"/>
        <v>1105500.0000000002</v>
      </c>
      <c r="L80" s="8"/>
      <c r="M80" s="2"/>
      <c r="N80" s="2"/>
    </row>
    <row r="81" spans="1:14" ht="16.5" x14ac:dyDescent="0.3">
      <c r="A81" s="15">
        <v>75</v>
      </c>
      <c r="B81" s="68">
        <v>1603</v>
      </c>
      <c r="C81" s="68">
        <v>16</v>
      </c>
      <c r="D81" s="68" t="s">
        <v>6</v>
      </c>
      <c r="E81" s="69">
        <v>335</v>
      </c>
      <c r="F81" s="16">
        <f t="shared" si="22"/>
        <v>368.50000000000006</v>
      </c>
      <c r="G81" s="84">
        <f t="shared" ref="G81:G88" si="30">G80</f>
        <v>23550</v>
      </c>
      <c r="H81" s="81">
        <f t="shared" si="26"/>
        <v>7889250</v>
      </c>
      <c r="I81" s="81">
        <f t="shared" si="27"/>
        <v>8520390</v>
      </c>
      <c r="J81" s="85">
        <f t="shared" si="28"/>
        <v>18000</v>
      </c>
      <c r="K81" s="81">
        <f t="shared" si="29"/>
        <v>1105500.0000000002</v>
      </c>
      <c r="L81" s="8"/>
      <c r="M81" s="2"/>
      <c r="N81" s="2"/>
    </row>
    <row r="82" spans="1:14" ht="16.5" x14ac:dyDescent="0.3">
      <c r="A82" s="15">
        <v>76</v>
      </c>
      <c r="B82" s="68">
        <v>1604</v>
      </c>
      <c r="C82" s="68">
        <v>16</v>
      </c>
      <c r="D82" s="68" t="s">
        <v>6</v>
      </c>
      <c r="E82" s="69">
        <v>332</v>
      </c>
      <c r="F82" s="16">
        <f t="shared" si="22"/>
        <v>365.20000000000005</v>
      </c>
      <c r="G82" s="84">
        <f t="shared" si="30"/>
        <v>23550</v>
      </c>
      <c r="H82" s="81">
        <f t="shared" si="26"/>
        <v>7818600</v>
      </c>
      <c r="I82" s="81">
        <f t="shared" si="27"/>
        <v>8444088</v>
      </c>
      <c r="J82" s="85">
        <f t="shared" si="28"/>
        <v>17500</v>
      </c>
      <c r="K82" s="81">
        <f t="shared" si="29"/>
        <v>1095600.0000000002</v>
      </c>
      <c r="L82" s="8"/>
      <c r="M82" s="2"/>
      <c r="N82" s="2"/>
    </row>
    <row r="83" spans="1:14" ht="16.5" x14ac:dyDescent="0.3">
      <c r="A83" s="15">
        <v>77</v>
      </c>
      <c r="B83" s="68">
        <v>1605</v>
      </c>
      <c r="C83" s="68">
        <v>16</v>
      </c>
      <c r="D83" s="68" t="s">
        <v>6</v>
      </c>
      <c r="E83" s="69">
        <v>342</v>
      </c>
      <c r="F83" s="16">
        <f t="shared" si="22"/>
        <v>376.20000000000005</v>
      </c>
      <c r="G83" s="84">
        <f>G82</f>
        <v>23550</v>
      </c>
      <c r="H83" s="81">
        <f t="shared" si="26"/>
        <v>8054100</v>
      </c>
      <c r="I83" s="81">
        <f t="shared" si="27"/>
        <v>8698428</v>
      </c>
      <c r="J83" s="85">
        <f t="shared" si="28"/>
        <v>18000</v>
      </c>
      <c r="K83" s="81">
        <f t="shared" si="29"/>
        <v>1128600.0000000002</v>
      </c>
      <c r="L83" s="8"/>
      <c r="M83" s="2"/>
      <c r="N83" s="2"/>
    </row>
    <row r="84" spans="1:14" ht="16.5" x14ac:dyDescent="0.3">
      <c r="A84" s="15">
        <v>78</v>
      </c>
      <c r="B84" s="68">
        <v>1701</v>
      </c>
      <c r="C84" s="68">
        <v>17</v>
      </c>
      <c r="D84" s="68" t="s">
        <v>6</v>
      </c>
      <c r="E84" s="69">
        <v>335</v>
      </c>
      <c r="F84" s="16">
        <f t="shared" si="22"/>
        <v>368.50000000000006</v>
      </c>
      <c r="G84" s="84">
        <f t="shared" si="30"/>
        <v>23550</v>
      </c>
      <c r="H84" s="81">
        <f t="shared" si="26"/>
        <v>7889250</v>
      </c>
      <c r="I84" s="81">
        <f t="shared" si="27"/>
        <v>8520390</v>
      </c>
      <c r="J84" s="85">
        <f t="shared" si="28"/>
        <v>18000</v>
      </c>
      <c r="K84" s="81">
        <f t="shared" si="29"/>
        <v>1105500.0000000002</v>
      </c>
      <c r="L84" s="8"/>
      <c r="M84" s="2"/>
      <c r="N84" s="2"/>
    </row>
    <row r="85" spans="1:14" ht="16.5" x14ac:dyDescent="0.3">
      <c r="A85" s="15">
        <v>79</v>
      </c>
      <c r="B85" s="68">
        <v>1702</v>
      </c>
      <c r="C85" s="68">
        <v>17</v>
      </c>
      <c r="D85" s="68" t="s">
        <v>6</v>
      </c>
      <c r="E85" s="69">
        <v>335</v>
      </c>
      <c r="F85" s="16">
        <f t="shared" si="22"/>
        <v>368.50000000000006</v>
      </c>
      <c r="G85" s="84">
        <f t="shared" si="30"/>
        <v>23550</v>
      </c>
      <c r="H85" s="81">
        <f t="shared" si="26"/>
        <v>7889250</v>
      </c>
      <c r="I85" s="81">
        <f t="shared" si="27"/>
        <v>8520390</v>
      </c>
      <c r="J85" s="85">
        <f t="shared" si="28"/>
        <v>18000</v>
      </c>
      <c r="K85" s="81">
        <f t="shared" si="29"/>
        <v>1105500.0000000002</v>
      </c>
      <c r="L85" s="8"/>
      <c r="M85" s="2"/>
      <c r="N85" s="2"/>
    </row>
    <row r="86" spans="1:14" ht="16.5" x14ac:dyDescent="0.3">
      <c r="A86" s="15">
        <v>80</v>
      </c>
      <c r="B86" s="68">
        <v>1703</v>
      </c>
      <c r="C86" s="68">
        <v>17</v>
      </c>
      <c r="D86" s="68" t="s">
        <v>6</v>
      </c>
      <c r="E86" s="69">
        <v>335</v>
      </c>
      <c r="F86" s="16">
        <f t="shared" si="22"/>
        <v>368.50000000000006</v>
      </c>
      <c r="G86" s="84">
        <f t="shared" si="30"/>
        <v>23550</v>
      </c>
      <c r="H86" s="81">
        <f t="shared" si="26"/>
        <v>7889250</v>
      </c>
      <c r="I86" s="81">
        <f t="shared" si="27"/>
        <v>8520390</v>
      </c>
      <c r="J86" s="85">
        <f t="shared" si="28"/>
        <v>18000</v>
      </c>
      <c r="K86" s="81">
        <f t="shared" si="29"/>
        <v>1105500.0000000002</v>
      </c>
      <c r="L86" s="8"/>
      <c r="M86" s="2"/>
      <c r="N86" s="2"/>
    </row>
    <row r="87" spans="1:14" ht="16.5" x14ac:dyDescent="0.3">
      <c r="A87" s="15">
        <v>81</v>
      </c>
      <c r="B87" s="68">
        <v>1704</v>
      </c>
      <c r="C87" s="68">
        <v>17</v>
      </c>
      <c r="D87" s="68" t="s">
        <v>6</v>
      </c>
      <c r="E87" s="69">
        <v>332</v>
      </c>
      <c r="F87" s="16">
        <f t="shared" si="22"/>
        <v>365.20000000000005</v>
      </c>
      <c r="G87" s="84">
        <f t="shared" si="30"/>
        <v>23550</v>
      </c>
      <c r="H87" s="81">
        <f t="shared" si="26"/>
        <v>7818600</v>
      </c>
      <c r="I87" s="81">
        <f t="shared" si="27"/>
        <v>8444088</v>
      </c>
      <c r="J87" s="85">
        <f t="shared" si="28"/>
        <v>17500</v>
      </c>
      <c r="K87" s="81">
        <f t="shared" si="29"/>
        <v>1095600.0000000002</v>
      </c>
      <c r="L87" s="8"/>
      <c r="M87" s="2"/>
      <c r="N87" s="2"/>
    </row>
    <row r="88" spans="1:14" ht="16.5" x14ac:dyDescent="0.3">
      <c r="A88" s="15">
        <v>82</v>
      </c>
      <c r="B88" s="68">
        <v>1705</v>
      </c>
      <c r="C88" s="68">
        <v>17</v>
      </c>
      <c r="D88" s="68" t="s">
        <v>6</v>
      </c>
      <c r="E88" s="69">
        <v>342</v>
      </c>
      <c r="F88" s="16">
        <f t="shared" si="22"/>
        <v>376.20000000000005</v>
      </c>
      <c r="G88" s="84">
        <f t="shared" si="30"/>
        <v>23550</v>
      </c>
      <c r="H88" s="81">
        <f t="shared" si="26"/>
        <v>8054100</v>
      </c>
      <c r="I88" s="81">
        <f t="shared" si="27"/>
        <v>8698428</v>
      </c>
      <c r="J88" s="85">
        <f t="shared" si="28"/>
        <v>18000</v>
      </c>
      <c r="K88" s="81">
        <f t="shared" si="29"/>
        <v>1128600.0000000002</v>
      </c>
      <c r="L88" s="8"/>
      <c r="M88" s="2"/>
      <c r="N88" s="2"/>
    </row>
    <row r="89" spans="1:14" ht="16.5" x14ac:dyDescent="0.3">
      <c r="A89" s="15">
        <v>83</v>
      </c>
      <c r="B89" s="68">
        <v>1801</v>
      </c>
      <c r="C89" s="68">
        <v>18</v>
      </c>
      <c r="D89" s="68" t="s">
        <v>6</v>
      </c>
      <c r="E89" s="69">
        <v>335</v>
      </c>
      <c r="F89" s="16">
        <f t="shared" si="22"/>
        <v>368.50000000000006</v>
      </c>
      <c r="G89" s="84">
        <f>G88</f>
        <v>23550</v>
      </c>
      <c r="H89" s="81">
        <f t="shared" si="26"/>
        <v>7889250</v>
      </c>
      <c r="I89" s="81">
        <f t="shared" si="27"/>
        <v>8520390</v>
      </c>
      <c r="J89" s="85">
        <f t="shared" si="28"/>
        <v>18000</v>
      </c>
      <c r="K89" s="81">
        <f t="shared" si="29"/>
        <v>1105500.0000000002</v>
      </c>
      <c r="L89" s="8"/>
      <c r="M89" s="2"/>
      <c r="N89" s="2"/>
    </row>
    <row r="90" spans="1:14" ht="16.5" x14ac:dyDescent="0.3">
      <c r="A90" s="15">
        <v>84</v>
      </c>
      <c r="B90" s="68">
        <v>1802</v>
      </c>
      <c r="C90" s="68">
        <v>18</v>
      </c>
      <c r="D90" s="68" t="s">
        <v>6</v>
      </c>
      <c r="E90" s="69">
        <v>335</v>
      </c>
      <c r="F90" s="16">
        <f t="shared" si="22"/>
        <v>368.50000000000006</v>
      </c>
      <c r="G90" s="84">
        <f t="shared" ref="G90" si="31">G89</f>
        <v>23550</v>
      </c>
      <c r="H90" s="81">
        <f t="shared" si="26"/>
        <v>7889250</v>
      </c>
      <c r="I90" s="81">
        <f t="shared" si="27"/>
        <v>8520390</v>
      </c>
      <c r="J90" s="85">
        <f t="shared" si="28"/>
        <v>18000</v>
      </c>
      <c r="K90" s="81">
        <f t="shared" si="29"/>
        <v>1105500.0000000002</v>
      </c>
      <c r="L90" s="8"/>
      <c r="M90" s="2"/>
      <c r="N90" s="2"/>
    </row>
    <row r="91" spans="1:14" ht="16.5" x14ac:dyDescent="0.3">
      <c r="A91" s="15">
        <v>85</v>
      </c>
      <c r="B91" s="68">
        <v>1803</v>
      </c>
      <c r="C91" s="68">
        <v>18</v>
      </c>
      <c r="D91" s="68" t="s">
        <v>6</v>
      </c>
      <c r="E91" s="69">
        <v>335</v>
      </c>
      <c r="F91" s="16">
        <f t="shared" si="22"/>
        <v>368.50000000000006</v>
      </c>
      <c r="G91" s="84">
        <f t="shared" ref="G91:G97" si="32">G90</f>
        <v>23550</v>
      </c>
      <c r="H91" s="81">
        <f t="shared" si="26"/>
        <v>7889250</v>
      </c>
      <c r="I91" s="81">
        <f t="shared" si="27"/>
        <v>8520390</v>
      </c>
      <c r="J91" s="85">
        <f t="shared" si="28"/>
        <v>18000</v>
      </c>
      <c r="K91" s="81">
        <f t="shared" si="29"/>
        <v>1105500.0000000002</v>
      </c>
      <c r="L91" s="8"/>
      <c r="M91" s="2"/>
      <c r="N91" s="2"/>
    </row>
    <row r="92" spans="1:14" ht="16.5" x14ac:dyDescent="0.3">
      <c r="A92" s="15">
        <v>86</v>
      </c>
      <c r="B92" s="68">
        <v>1804</v>
      </c>
      <c r="C92" s="68">
        <v>18</v>
      </c>
      <c r="D92" s="68" t="s">
        <v>6</v>
      </c>
      <c r="E92" s="69">
        <v>332</v>
      </c>
      <c r="F92" s="16">
        <f t="shared" si="22"/>
        <v>365.20000000000005</v>
      </c>
      <c r="G92" s="84">
        <f t="shared" si="32"/>
        <v>23550</v>
      </c>
      <c r="H92" s="81">
        <f t="shared" si="26"/>
        <v>7818600</v>
      </c>
      <c r="I92" s="81">
        <f t="shared" si="27"/>
        <v>8444088</v>
      </c>
      <c r="J92" s="85">
        <f t="shared" si="28"/>
        <v>17500</v>
      </c>
      <c r="K92" s="81">
        <f t="shared" si="29"/>
        <v>1095600.0000000002</v>
      </c>
      <c r="L92" s="8"/>
      <c r="M92" s="2"/>
      <c r="N92" s="2"/>
    </row>
    <row r="93" spans="1:14" ht="16.5" x14ac:dyDescent="0.3">
      <c r="A93" s="15">
        <v>87</v>
      </c>
      <c r="B93" s="68">
        <v>1805</v>
      </c>
      <c r="C93" s="68">
        <v>18</v>
      </c>
      <c r="D93" s="68" t="s">
        <v>6</v>
      </c>
      <c r="E93" s="69">
        <v>342</v>
      </c>
      <c r="F93" s="16">
        <f t="shared" si="22"/>
        <v>376.20000000000005</v>
      </c>
      <c r="G93" s="84">
        <f t="shared" si="32"/>
        <v>23550</v>
      </c>
      <c r="H93" s="81">
        <f t="shared" si="26"/>
        <v>8054100</v>
      </c>
      <c r="I93" s="81">
        <f t="shared" si="27"/>
        <v>8698428</v>
      </c>
      <c r="J93" s="85">
        <f t="shared" si="28"/>
        <v>18000</v>
      </c>
      <c r="K93" s="81">
        <f t="shared" si="29"/>
        <v>1128600.0000000002</v>
      </c>
      <c r="L93" s="8"/>
      <c r="M93" s="2"/>
      <c r="N93" s="2"/>
    </row>
    <row r="94" spans="1:14" ht="16.5" x14ac:dyDescent="0.3">
      <c r="A94" s="15">
        <v>88</v>
      </c>
      <c r="B94" s="68">
        <v>1902</v>
      </c>
      <c r="C94" s="68">
        <v>19</v>
      </c>
      <c r="D94" s="68" t="s">
        <v>6</v>
      </c>
      <c r="E94" s="69">
        <v>335</v>
      </c>
      <c r="F94" s="16">
        <f t="shared" si="22"/>
        <v>368.50000000000006</v>
      </c>
      <c r="G94" s="84">
        <f>G93</f>
        <v>23550</v>
      </c>
      <c r="H94" s="81">
        <f t="shared" si="26"/>
        <v>7889250</v>
      </c>
      <c r="I94" s="81">
        <f t="shared" si="27"/>
        <v>8520390</v>
      </c>
      <c r="J94" s="85">
        <f t="shared" si="28"/>
        <v>18000</v>
      </c>
      <c r="K94" s="81">
        <f t="shared" si="29"/>
        <v>1105500.0000000002</v>
      </c>
      <c r="L94" s="8"/>
      <c r="M94" s="2"/>
      <c r="N94" s="2"/>
    </row>
    <row r="95" spans="1:14" ht="16.5" x14ac:dyDescent="0.3">
      <c r="A95" s="15">
        <v>89</v>
      </c>
      <c r="B95" s="68">
        <v>1903</v>
      </c>
      <c r="C95" s="68">
        <v>19</v>
      </c>
      <c r="D95" s="68" t="s">
        <v>6</v>
      </c>
      <c r="E95" s="69">
        <v>335</v>
      </c>
      <c r="F95" s="16">
        <f t="shared" si="22"/>
        <v>368.50000000000006</v>
      </c>
      <c r="G95" s="84">
        <f>G94</f>
        <v>23550</v>
      </c>
      <c r="H95" s="81">
        <f t="shared" si="26"/>
        <v>7889250</v>
      </c>
      <c r="I95" s="81">
        <f t="shared" si="27"/>
        <v>8520390</v>
      </c>
      <c r="J95" s="85">
        <f t="shared" si="28"/>
        <v>18000</v>
      </c>
      <c r="K95" s="81">
        <f t="shared" si="29"/>
        <v>1105500.0000000002</v>
      </c>
      <c r="L95" s="8"/>
      <c r="M95" s="2"/>
      <c r="N95" s="2"/>
    </row>
    <row r="96" spans="1:14" ht="16.5" x14ac:dyDescent="0.3">
      <c r="A96" s="15">
        <v>90</v>
      </c>
      <c r="B96" s="68">
        <v>1904</v>
      </c>
      <c r="C96" s="68">
        <v>19</v>
      </c>
      <c r="D96" s="68" t="s">
        <v>6</v>
      </c>
      <c r="E96" s="69">
        <v>332</v>
      </c>
      <c r="F96" s="16">
        <f t="shared" si="22"/>
        <v>365.20000000000005</v>
      </c>
      <c r="G96" s="84">
        <f t="shared" si="32"/>
        <v>23550</v>
      </c>
      <c r="H96" s="81">
        <f t="shared" si="26"/>
        <v>7818600</v>
      </c>
      <c r="I96" s="81">
        <f t="shared" si="27"/>
        <v>8444088</v>
      </c>
      <c r="J96" s="85">
        <f t="shared" si="28"/>
        <v>17500</v>
      </c>
      <c r="K96" s="81">
        <f t="shared" si="29"/>
        <v>1095600.0000000002</v>
      </c>
      <c r="L96" s="8"/>
      <c r="M96" s="2"/>
      <c r="N96" s="2"/>
    </row>
    <row r="97" spans="1:14" ht="16.5" x14ac:dyDescent="0.3">
      <c r="A97" s="15">
        <v>91</v>
      </c>
      <c r="B97" s="68">
        <v>1905</v>
      </c>
      <c r="C97" s="68">
        <v>19</v>
      </c>
      <c r="D97" s="68" t="s">
        <v>6</v>
      </c>
      <c r="E97" s="69">
        <v>342</v>
      </c>
      <c r="F97" s="16">
        <f t="shared" si="22"/>
        <v>376.20000000000005</v>
      </c>
      <c r="G97" s="84">
        <f t="shared" si="32"/>
        <v>23550</v>
      </c>
      <c r="H97" s="81">
        <f t="shared" si="26"/>
        <v>8054100</v>
      </c>
      <c r="I97" s="81">
        <f t="shared" si="27"/>
        <v>8698428</v>
      </c>
      <c r="J97" s="85">
        <f t="shared" si="28"/>
        <v>18000</v>
      </c>
      <c r="K97" s="81">
        <f t="shared" si="29"/>
        <v>1128600.0000000002</v>
      </c>
      <c r="L97" s="8"/>
      <c r="M97" s="2"/>
      <c r="N97" s="2"/>
    </row>
    <row r="98" spans="1:14" ht="16.5" x14ac:dyDescent="0.3">
      <c r="A98" s="15">
        <v>92</v>
      </c>
      <c r="B98" s="68">
        <v>2001</v>
      </c>
      <c r="C98" s="68">
        <v>20</v>
      </c>
      <c r="D98" s="68" t="s">
        <v>6</v>
      </c>
      <c r="E98" s="69">
        <v>335</v>
      </c>
      <c r="F98" s="16">
        <f t="shared" si="22"/>
        <v>368.50000000000006</v>
      </c>
      <c r="G98" s="84">
        <f>G97</f>
        <v>23550</v>
      </c>
      <c r="H98" s="81">
        <f t="shared" si="26"/>
        <v>7889250</v>
      </c>
      <c r="I98" s="81">
        <f t="shared" si="27"/>
        <v>8520390</v>
      </c>
      <c r="J98" s="85">
        <f t="shared" si="28"/>
        <v>18000</v>
      </c>
      <c r="K98" s="81">
        <f t="shared" si="29"/>
        <v>1105500.0000000002</v>
      </c>
      <c r="L98" s="8"/>
      <c r="M98" s="2"/>
      <c r="N98" s="2"/>
    </row>
    <row r="99" spans="1:14" ht="16.5" x14ac:dyDescent="0.3">
      <c r="A99" s="15">
        <v>93</v>
      </c>
      <c r="B99" s="68">
        <v>2002</v>
      </c>
      <c r="C99" s="68">
        <v>20</v>
      </c>
      <c r="D99" s="68" t="s">
        <v>6</v>
      </c>
      <c r="E99" s="69">
        <v>335</v>
      </c>
      <c r="F99" s="16">
        <f t="shared" si="22"/>
        <v>368.50000000000006</v>
      </c>
      <c r="G99" s="84">
        <f t="shared" ref="G99:G106" si="33">G98</f>
        <v>23550</v>
      </c>
      <c r="H99" s="81">
        <f t="shared" si="26"/>
        <v>7889250</v>
      </c>
      <c r="I99" s="81">
        <f t="shared" si="27"/>
        <v>8520390</v>
      </c>
      <c r="J99" s="85">
        <f t="shared" si="28"/>
        <v>18000</v>
      </c>
      <c r="K99" s="81">
        <f t="shared" si="29"/>
        <v>1105500.0000000002</v>
      </c>
      <c r="L99" s="8"/>
      <c r="M99" s="2"/>
      <c r="N99" s="2"/>
    </row>
    <row r="100" spans="1:14" ht="16.5" x14ac:dyDescent="0.3">
      <c r="A100" s="15">
        <v>94</v>
      </c>
      <c r="B100" s="68">
        <v>2003</v>
      </c>
      <c r="C100" s="68">
        <v>20</v>
      </c>
      <c r="D100" s="68" t="s">
        <v>6</v>
      </c>
      <c r="E100" s="69">
        <v>335</v>
      </c>
      <c r="F100" s="16">
        <f t="shared" si="22"/>
        <v>368.50000000000006</v>
      </c>
      <c r="G100" s="84">
        <f t="shared" si="33"/>
        <v>23550</v>
      </c>
      <c r="H100" s="81">
        <f t="shared" si="26"/>
        <v>7889250</v>
      </c>
      <c r="I100" s="81">
        <f t="shared" si="27"/>
        <v>8520390</v>
      </c>
      <c r="J100" s="85">
        <f t="shared" si="28"/>
        <v>18000</v>
      </c>
      <c r="K100" s="81">
        <f t="shared" si="29"/>
        <v>1105500.0000000002</v>
      </c>
      <c r="L100" s="8"/>
      <c r="M100" s="2"/>
      <c r="N100" s="2"/>
    </row>
    <row r="101" spans="1:14" ht="16.5" x14ac:dyDescent="0.3">
      <c r="A101" s="15">
        <v>95</v>
      </c>
      <c r="B101" s="68">
        <v>2004</v>
      </c>
      <c r="C101" s="68">
        <v>20</v>
      </c>
      <c r="D101" s="68" t="s">
        <v>6</v>
      </c>
      <c r="E101" s="69">
        <v>332</v>
      </c>
      <c r="F101" s="16">
        <f t="shared" si="22"/>
        <v>365.20000000000005</v>
      </c>
      <c r="G101" s="84">
        <f>G100</f>
        <v>23550</v>
      </c>
      <c r="H101" s="81">
        <f t="shared" si="26"/>
        <v>7818600</v>
      </c>
      <c r="I101" s="81">
        <f t="shared" si="27"/>
        <v>8444088</v>
      </c>
      <c r="J101" s="85">
        <f t="shared" si="28"/>
        <v>17500</v>
      </c>
      <c r="K101" s="81">
        <f t="shared" si="29"/>
        <v>1095600.0000000002</v>
      </c>
      <c r="L101" s="8"/>
      <c r="M101" s="2"/>
      <c r="N101" s="2"/>
    </row>
    <row r="102" spans="1:14" ht="16.5" x14ac:dyDescent="0.3">
      <c r="A102" s="15">
        <v>96</v>
      </c>
      <c r="B102" s="68">
        <v>2005</v>
      </c>
      <c r="C102" s="68">
        <v>20</v>
      </c>
      <c r="D102" s="68" t="s">
        <v>6</v>
      </c>
      <c r="E102" s="69">
        <v>342</v>
      </c>
      <c r="F102" s="16">
        <f t="shared" si="22"/>
        <v>376.20000000000005</v>
      </c>
      <c r="G102" s="84">
        <f t="shared" si="33"/>
        <v>23550</v>
      </c>
      <c r="H102" s="81">
        <f t="shared" si="26"/>
        <v>8054100</v>
      </c>
      <c r="I102" s="81">
        <f t="shared" si="27"/>
        <v>8698428</v>
      </c>
      <c r="J102" s="85">
        <f t="shared" si="28"/>
        <v>18000</v>
      </c>
      <c r="K102" s="81">
        <f t="shared" si="29"/>
        <v>1128600.0000000002</v>
      </c>
      <c r="L102" s="8"/>
      <c r="M102" s="2"/>
      <c r="N102" s="2"/>
    </row>
    <row r="103" spans="1:14" ht="16.5" x14ac:dyDescent="0.3">
      <c r="A103" s="15">
        <v>97</v>
      </c>
      <c r="B103" s="68">
        <v>2101</v>
      </c>
      <c r="C103" s="68">
        <v>21</v>
      </c>
      <c r="D103" s="68" t="s">
        <v>6</v>
      </c>
      <c r="E103" s="69">
        <v>335</v>
      </c>
      <c r="F103" s="16">
        <f t="shared" si="22"/>
        <v>368.50000000000006</v>
      </c>
      <c r="G103" s="84">
        <f>G102+250</f>
        <v>23800</v>
      </c>
      <c r="H103" s="81">
        <f t="shared" si="26"/>
        <v>7973000</v>
      </c>
      <c r="I103" s="81">
        <f t="shared" si="27"/>
        <v>8610840</v>
      </c>
      <c r="J103" s="85">
        <f t="shared" si="28"/>
        <v>18000</v>
      </c>
      <c r="K103" s="81">
        <f t="shared" si="29"/>
        <v>1105500.0000000002</v>
      </c>
      <c r="L103" s="8"/>
      <c r="M103" s="2"/>
      <c r="N103" s="2"/>
    </row>
    <row r="104" spans="1:14" ht="16.5" x14ac:dyDescent="0.3">
      <c r="A104" s="15">
        <v>98</v>
      </c>
      <c r="B104" s="68">
        <v>2102</v>
      </c>
      <c r="C104" s="68">
        <v>21</v>
      </c>
      <c r="D104" s="68" t="s">
        <v>6</v>
      </c>
      <c r="E104" s="69">
        <v>335</v>
      </c>
      <c r="F104" s="16">
        <f t="shared" si="22"/>
        <v>368.50000000000006</v>
      </c>
      <c r="G104" s="84">
        <f t="shared" si="33"/>
        <v>23800</v>
      </c>
      <c r="H104" s="81">
        <f t="shared" si="26"/>
        <v>7973000</v>
      </c>
      <c r="I104" s="81">
        <f t="shared" si="27"/>
        <v>8610840</v>
      </c>
      <c r="J104" s="85">
        <f t="shared" si="28"/>
        <v>18000</v>
      </c>
      <c r="K104" s="81">
        <f t="shared" si="29"/>
        <v>1105500.0000000002</v>
      </c>
      <c r="L104" s="8"/>
      <c r="M104" s="2"/>
      <c r="N104" s="2"/>
    </row>
    <row r="105" spans="1:14" ht="16.5" x14ac:dyDescent="0.3">
      <c r="A105" s="15">
        <v>99</v>
      </c>
      <c r="B105" s="68">
        <v>2103</v>
      </c>
      <c r="C105" s="68">
        <v>21</v>
      </c>
      <c r="D105" s="68" t="s">
        <v>6</v>
      </c>
      <c r="E105" s="69">
        <v>335</v>
      </c>
      <c r="F105" s="16">
        <f t="shared" si="22"/>
        <v>368.50000000000006</v>
      </c>
      <c r="G105" s="84">
        <f t="shared" si="33"/>
        <v>23800</v>
      </c>
      <c r="H105" s="81">
        <f t="shared" si="26"/>
        <v>7973000</v>
      </c>
      <c r="I105" s="81">
        <f t="shared" si="27"/>
        <v>8610840</v>
      </c>
      <c r="J105" s="85">
        <f t="shared" si="28"/>
        <v>18000</v>
      </c>
      <c r="K105" s="81">
        <f t="shared" si="29"/>
        <v>1105500.0000000002</v>
      </c>
      <c r="L105" s="8"/>
      <c r="M105" s="2"/>
      <c r="N105" s="2"/>
    </row>
    <row r="106" spans="1:14" ht="16.5" x14ac:dyDescent="0.3">
      <c r="A106" s="15">
        <v>100</v>
      </c>
      <c r="B106" s="68">
        <v>2104</v>
      </c>
      <c r="C106" s="68">
        <v>21</v>
      </c>
      <c r="D106" s="68" t="s">
        <v>6</v>
      </c>
      <c r="E106" s="69">
        <v>332</v>
      </c>
      <c r="F106" s="16">
        <f t="shared" si="22"/>
        <v>365.20000000000005</v>
      </c>
      <c r="G106" s="84">
        <f t="shared" si="33"/>
        <v>23800</v>
      </c>
      <c r="H106" s="81">
        <f t="shared" si="26"/>
        <v>7901600</v>
      </c>
      <c r="I106" s="81">
        <f t="shared" si="27"/>
        <v>8533728</v>
      </c>
      <c r="J106" s="85">
        <f t="shared" si="28"/>
        <v>18000</v>
      </c>
      <c r="K106" s="81">
        <f t="shared" si="29"/>
        <v>1095600.0000000002</v>
      </c>
      <c r="L106" s="8"/>
      <c r="M106" s="2"/>
      <c r="N106" s="2"/>
    </row>
    <row r="107" spans="1:14" ht="16.5" x14ac:dyDescent="0.3">
      <c r="A107" s="15">
        <v>101</v>
      </c>
      <c r="B107" s="68">
        <v>2105</v>
      </c>
      <c r="C107" s="68">
        <v>21</v>
      </c>
      <c r="D107" s="68" t="s">
        <v>6</v>
      </c>
      <c r="E107" s="69">
        <v>342</v>
      </c>
      <c r="F107" s="16">
        <f t="shared" si="22"/>
        <v>376.20000000000005</v>
      </c>
      <c r="G107" s="84">
        <f>G106</f>
        <v>23800</v>
      </c>
      <c r="H107" s="81">
        <f t="shared" si="26"/>
        <v>8139600</v>
      </c>
      <c r="I107" s="81">
        <f t="shared" si="27"/>
        <v>8790768</v>
      </c>
      <c r="J107" s="85">
        <f t="shared" si="28"/>
        <v>18500</v>
      </c>
      <c r="K107" s="81">
        <f t="shared" si="29"/>
        <v>1128600.0000000002</v>
      </c>
      <c r="L107" s="8"/>
      <c r="M107" s="2"/>
      <c r="N107" s="2"/>
    </row>
    <row r="108" spans="1:14" ht="16.5" x14ac:dyDescent="0.3">
      <c r="A108" s="15">
        <v>102</v>
      </c>
      <c r="B108" s="68">
        <v>2201</v>
      </c>
      <c r="C108" s="68">
        <v>22</v>
      </c>
      <c r="D108" s="68" t="s">
        <v>6</v>
      </c>
      <c r="E108" s="69">
        <v>335</v>
      </c>
      <c r="F108" s="16">
        <f t="shared" si="22"/>
        <v>368.50000000000006</v>
      </c>
      <c r="G108" s="84">
        <f>G107</f>
        <v>23800</v>
      </c>
      <c r="H108" s="81">
        <f t="shared" si="26"/>
        <v>7973000</v>
      </c>
      <c r="I108" s="81">
        <f t="shared" si="27"/>
        <v>8610840</v>
      </c>
      <c r="J108" s="85">
        <f t="shared" si="28"/>
        <v>18000</v>
      </c>
      <c r="K108" s="81">
        <f t="shared" si="29"/>
        <v>1105500.0000000002</v>
      </c>
      <c r="L108" s="8"/>
      <c r="M108" s="2"/>
      <c r="N108" s="2"/>
    </row>
    <row r="109" spans="1:14" ht="16.5" x14ac:dyDescent="0.3">
      <c r="A109" s="15">
        <v>103</v>
      </c>
      <c r="B109" s="68">
        <v>2202</v>
      </c>
      <c r="C109" s="68">
        <v>22</v>
      </c>
      <c r="D109" s="68" t="s">
        <v>6</v>
      </c>
      <c r="E109" s="69">
        <v>335</v>
      </c>
      <c r="F109" s="16">
        <f t="shared" si="22"/>
        <v>368.50000000000006</v>
      </c>
      <c r="G109" s="84">
        <f>G108</f>
        <v>23800</v>
      </c>
      <c r="H109" s="81">
        <f t="shared" si="26"/>
        <v>7973000</v>
      </c>
      <c r="I109" s="81">
        <f t="shared" si="27"/>
        <v>8610840</v>
      </c>
      <c r="J109" s="85">
        <f t="shared" si="28"/>
        <v>18000</v>
      </c>
      <c r="K109" s="81">
        <f t="shared" si="29"/>
        <v>1105500.0000000002</v>
      </c>
      <c r="L109" s="8"/>
      <c r="M109" s="2"/>
      <c r="N109" s="2"/>
    </row>
    <row r="110" spans="1:14" ht="16.5" x14ac:dyDescent="0.3">
      <c r="A110" s="15">
        <v>104</v>
      </c>
      <c r="B110" s="68">
        <v>2203</v>
      </c>
      <c r="C110" s="68">
        <v>22</v>
      </c>
      <c r="D110" s="68" t="s">
        <v>6</v>
      </c>
      <c r="E110" s="69">
        <v>335</v>
      </c>
      <c r="F110" s="16">
        <f t="shared" si="22"/>
        <v>368.50000000000006</v>
      </c>
      <c r="G110" s="84">
        <f>G109</f>
        <v>23800</v>
      </c>
      <c r="H110" s="81">
        <f t="shared" si="26"/>
        <v>7973000</v>
      </c>
      <c r="I110" s="81">
        <f t="shared" si="27"/>
        <v>8610840</v>
      </c>
      <c r="J110" s="85">
        <f t="shared" si="28"/>
        <v>18000</v>
      </c>
      <c r="K110" s="81">
        <f t="shared" si="29"/>
        <v>1105500.0000000002</v>
      </c>
      <c r="L110" s="8"/>
      <c r="M110" s="2"/>
      <c r="N110" s="2"/>
    </row>
    <row r="111" spans="1:14" ht="16.5" x14ac:dyDescent="0.3">
      <c r="A111" s="15">
        <v>105</v>
      </c>
      <c r="B111" s="68">
        <v>2204</v>
      </c>
      <c r="C111" s="68">
        <v>22</v>
      </c>
      <c r="D111" s="68" t="s">
        <v>6</v>
      </c>
      <c r="E111" s="69">
        <v>332</v>
      </c>
      <c r="F111" s="16">
        <f t="shared" si="22"/>
        <v>365.20000000000005</v>
      </c>
      <c r="G111" s="84">
        <f>G110</f>
        <v>23800</v>
      </c>
      <c r="H111" s="81">
        <f t="shared" si="26"/>
        <v>7901600</v>
      </c>
      <c r="I111" s="81">
        <f t="shared" si="27"/>
        <v>8533728</v>
      </c>
      <c r="J111" s="85">
        <f t="shared" si="28"/>
        <v>18000</v>
      </c>
      <c r="K111" s="81">
        <f t="shared" si="29"/>
        <v>1095600.0000000002</v>
      </c>
      <c r="L111" s="8"/>
      <c r="M111" s="2"/>
      <c r="N111" s="2"/>
    </row>
    <row r="112" spans="1:14" ht="16.5" x14ac:dyDescent="0.3">
      <c r="A112" s="15">
        <v>106</v>
      </c>
      <c r="B112" s="68">
        <v>2205</v>
      </c>
      <c r="C112" s="68">
        <v>22</v>
      </c>
      <c r="D112" s="68" t="s">
        <v>6</v>
      </c>
      <c r="E112" s="69">
        <v>342</v>
      </c>
      <c r="F112" s="16">
        <f t="shared" si="22"/>
        <v>376.20000000000005</v>
      </c>
      <c r="G112" s="84">
        <f>G111</f>
        <v>23800</v>
      </c>
      <c r="H112" s="81">
        <f t="shared" si="26"/>
        <v>8139600</v>
      </c>
      <c r="I112" s="81">
        <f t="shared" si="27"/>
        <v>8790768</v>
      </c>
      <c r="J112" s="85">
        <f t="shared" si="28"/>
        <v>18500</v>
      </c>
      <c r="K112" s="81">
        <f t="shared" si="29"/>
        <v>1128600.0000000002</v>
      </c>
      <c r="L112" s="8"/>
      <c r="M112" s="2"/>
      <c r="N112" s="2"/>
    </row>
    <row r="113" spans="1:14" s="13" customFormat="1" ht="13.5" x14ac:dyDescent="0.25">
      <c r="A113" s="78" t="s">
        <v>5</v>
      </c>
      <c r="B113" s="78"/>
      <c r="C113" s="78"/>
      <c r="D113" s="78"/>
      <c r="E113" s="91">
        <f>SUM(E76:E112)</f>
        <v>12427</v>
      </c>
      <c r="F113" s="98">
        <f>SUM(F76:F112)</f>
        <v>13669.700000000004</v>
      </c>
      <c r="G113" s="89"/>
      <c r="H113" s="90">
        <f t="shared" ref="H113:K113" si="34">SUM(H76:H112)</f>
        <v>293243100</v>
      </c>
      <c r="I113" s="90">
        <f t="shared" si="34"/>
        <v>316702548</v>
      </c>
      <c r="J113" s="90"/>
      <c r="K113" s="90">
        <f t="shared" si="34"/>
        <v>41009100.000000007</v>
      </c>
      <c r="M113" s="12"/>
      <c r="N113" s="12"/>
    </row>
    <row r="115" spans="1:14" x14ac:dyDescent="0.25">
      <c r="M115" s="99">
        <f>H113+H72</f>
        <v>824218050</v>
      </c>
    </row>
  </sheetData>
  <mergeCells count="4">
    <mergeCell ref="A74:K74"/>
    <mergeCell ref="A72:D72"/>
    <mergeCell ref="A113:D113"/>
    <mergeCell ref="A1:K1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topLeftCell="B1" zoomScale="175" zoomScaleNormal="175" workbookViewId="0">
      <selection activeCell="J6" sqref="J6"/>
    </sheetView>
  </sheetViews>
  <sheetFormatPr defaultRowHeight="15" x14ac:dyDescent="0.25"/>
  <cols>
    <col min="2" max="2" width="17.5703125" style="11" customWidth="1"/>
    <col min="3" max="3" width="13.7109375" style="11" customWidth="1"/>
    <col min="4" max="4" width="10.42578125" style="11" customWidth="1"/>
    <col min="5" max="6" width="9.140625" style="11"/>
    <col min="7" max="7" width="19.28515625" style="11" customWidth="1"/>
    <col min="8" max="8" width="21" style="11" customWidth="1"/>
    <col min="10" max="10" width="19.42578125" customWidth="1"/>
  </cols>
  <sheetData>
    <row r="1" spans="1:12" x14ac:dyDescent="0.25">
      <c r="A1" s="18" t="s">
        <v>7</v>
      </c>
      <c r="B1" s="63" t="s">
        <v>13</v>
      </c>
      <c r="C1" s="63"/>
      <c r="D1" s="63" t="s">
        <v>8</v>
      </c>
      <c r="E1" s="63" t="s">
        <v>9</v>
      </c>
      <c r="F1" s="63" t="s">
        <v>10</v>
      </c>
      <c r="G1" s="63" t="s">
        <v>11</v>
      </c>
      <c r="H1" s="63" t="s">
        <v>12</v>
      </c>
      <c r="I1" s="1"/>
      <c r="J1" s="1"/>
      <c r="K1" s="1"/>
      <c r="L1" s="1"/>
    </row>
    <row r="2" spans="1:12" ht="18" x14ac:dyDescent="0.25">
      <c r="A2" s="18"/>
      <c r="B2" s="61" t="s">
        <v>24</v>
      </c>
      <c r="C2" s="14" t="s">
        <v>41</v>
      </c>
      <c r="D2" s="107">
        <v>69</v>
      </c>
      <c r="E2" s="100">
        <v>23054</v>
      </c>
      <c r="F2" s="101">
        <v>25359</v>
      </c>
      <c r="G2" s="102">
        <v>530974950</v>
      </c>
      <c r="H2" s="102">
        <v>573452946</v>
      </c>
      <c r="I2" s="1"/>
      <c r="J2" s="1"/>
      <c r="K2" s="1"/>
      <c r="L2" s="1"/>
    </row>
    <row r="3" spans="1:12" x14ac:dyDescent="0.25">
      <c r="A3" s="10">
        <v>1</v>
      </c>
      <c r="B3" s="62" t="s">
        <v>25</v>
      </c>
      <c r="C3" s="62" t="s">
        <v>42</v>
      </c>
      <c r="D3" s="108">
        <v>37</v>
      </c>
      <c r="E3" s="100">
        <v>12427</v>
      </c>
      <c r="F3" s="101">
        <v>13670</v>
      </c>
      <c r="G3" s="103">
        <v>293243100</v>
      </c>
      <c r="H3" s="104">
        <v>316702548</v>
      </c>
      <c r="I3" s="1"/>
      <c r="J3" s="1"/>
      <c r="K3" s="1"/>
      <c r="L3" s="1"/>
    </row>
    <row r="4" spans="1:12" ht="16.5" x14ac:dyDescent="0.3">
      <c r="A4" s="79" t="s">
        <v>5</v>
      </c>
      <c r="B4" s="79"/>
      <c r="C4" s="14"/>
      <c r="D4" s="64">
        <f>SUM(D2:D3)</f>
        <v>106</v>
      </c>
      <c r="E4" s="105">
        <f>SUM(E2:E3)</f>
        <v>35481</v>
      </c>
      <c r="F4" s="105">
        <f>SUM(F2:F3)</f>
        <v>39029</v>
      </c>
      <c r="G4" s="106">
        <f>SUM(G2:G3)</f>
        <v>824218050</v>
      </c>
      <c r="H4" s="106">
        <f>SUM(H2:H3)</f>
        <v>890155494</v>
      </c>
      <c r="I4" s="1"/>
      <c r="J4" s="1"/>
      <c r="K4" s="1"/>
      <c r="L4" s="1"/>
    </row>
    <row r="5" spans="1:12" x14ac:dyDescent="0.25">
      <c r="A5" s="1"/>
      <c r="I5" s="1"/>
      <c r="J5" s="109">
        <f>F4*3000</f>
        <v>117087000</v>
      </c>
      <c r="K5" s="1"/>
      <c r="L5" s="1"/>
    </row>
    <row r="6" spans="1:12" x14ac:dyDescent="0.25">
      <c r="A6" s="1"/>
      <c r="I6" s="1"/>
      <c r="J6" s="110">
        <f>J5*13%</f>
        <v>15221310</v>
      </c>
      <c r="K6" s="1"/>
      <c r="L6" s="1"/>
    </row>
    <row r="7" spans="1:12" x14ac:dyDescent="0.25">
      <c r="A7" s="1"/>
      <c r="I7" s="1"/>
      <c r="J7" s="1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I60"/>
  <sheetViews>
    <sheetView topLeftCell="A2" zoomScale="85" zoomScaleNormal="85" workbookViewId="0">
      <selection activeCell="T6" sqref="T6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</cols>
  <sheetData>
    <row r="3" spans="4:35" ht="21" x14ac:dyDescent="0.35">
      <c r="D3" s="33"/>
    </row>
    <row r="4" spans="4:35" ht="15.75" thickBot="1" x14ac:dyDescent="0.3"/>
    <row r="5" spans="4:35" ht="17.25" thickBot="1" x14ac:dyDescent="0.3">
      <c r="Q5" s="44"/>
      <c r="R5" s="44"/>
      <c r="S5" s="44"/>
      <c r="T5" s="44"/>
      <c r="U5" s="44"/>
    </row>
    <row r="6" spans="4:35" ht="17.25" thickBot="1" x14ac:dyDescent="0.3">
      <c r="Q6" s="46">
        <v>1</v>
      </c>
      <c r="R6" s="47" t="s">
        <v>23</v>
      </c>
      <c r="S6" s="47">
        <v>19.95</v>
      </c>
      <c r="T6" s="48">
        <f>S6*10.764</f>
        <v>214.74179999999998</v>
      </c>
      <c r="U6" s="49">
        <v>1</v>
      </c>
    </row>
    <row r="7" spans="4:35" ht="17.25" thickBot="1" x14ac:dyDescent="0.3">
      <c r="Q7" s="50">
        <v>2</v>
      </c>
      <c r="R7" s="51" t="s">
        <v>19</v>
      </c>
      <c r="S7" s="51">
        <v>30.84</v>
      </c>
      <c r="T7" s="52">
        <f t="shared" ref="T7:T9" si="0">S7*10.764</f>
        <v>331.96175999999997</v>
      </c>
      <c r="U7" s="53">
        <v>22</v>
      </c>
    </row>
    <row r="8" spans="4:35" ht="17.25" thickBot="1" x14ac:dyDescent="0.3">
      <c r="Q8" s="50">
        <v>3</v>
      </c>
      <c r="R8" s="51" t="s">
        <v>19</v>
      </c>
      <c r="S8" s="51">
        <v>31.13</v>
      </c>
      <c r="T8" s="52">
        <f t="shared" si="0"/>
        <v>335.08331999999996</v>
      </c>
      <c r="U8" s="53">
        <v>61</v>
      </c>
      <c r="V8" s="43"/>
      <c r="W8" s="35"/>
      <c r="X8" s="34"/>
    </row>
    <row r="9" spans="4:35" ht="17.25" thickBot="1" x14ac:dyDescent="0.3">
      <c r="Q9" s="50">
        <v>4</v>
      </c>
      <c r="R9" s="51" t="s">
        <v>19</v>
      </c>
      <c r="S9" s="51">
        <v>31.76</v>
      </c>
      <c r="T9" s="52">
        <f t="shared" si="0"/>
        <v>341.86464000000001</v>
      </c>
      <c r="U9" s="53">
        <v>22</v>
      </c>
      <c r="V9" s="43"/>
      <c r="W9" s="35"/>
      <c r="X9" s="34"/>
      <c r="AD9" s="17"/>
      <c r="AE9" s="17"/>
      <c r="AF9" s="17"/>
      <c r="AG9" s="3"/>
      <c r="AH9" s="17"/>
      <c r="AI9" s="17"/>
    </row>
    <row r="10" spans="4:35" ht="17.25" thickBot="1" x14ac:dyDescent="0.3">
      <c r="Q10" s="54"/>
      <c r="R10" s="55"/>
      <c r="S10" s="55"/>
      <c r="T10" s="56"/>
      <c r="U10" s="57">
        <f>SUM(U6:U9)</f>
        <v>106</v>
      </c>
      <c r="V10" s="43"/>
      <c r="W10" s="35"/>
      <c r="X10" s="34"/>
      <c r="Y10" s="36"/>
      <c r="Z10" s="36"/>
      <c r="AA10" s="36"/>
      <c r="AB10" s="36"/>
      <c r="AC10" s="36"/>
      <c r="AD10" s="17"/>
      <c r="AE10" s="17"/>
      <c r="AF10" s="17"/>
      <c r="AG10" s="3"/>
      <c r="AH10" s="17"/>
      <c r="AI10" s="17"/>
    </row>
    <row r="11" spans="4:35" ht="17.25" thickBot="1" x14ac:dyDescent="0.3">
      <c r="T11" s="45"/>
      <c r="U11" s="45"/>
      <c r="V11" s="34"/>
      <c r="W11" s="35"/>
      <c r="X11" s="34"/>
      <c r="Y11" s="37"/>
      <c r="Z11" s="37"/>
      <c r="AA11" s="37"/>
      <c r="AB11" s="38"/>
      <c r="AC11" s="37"/>
      <c r="AD11" s="17"/>
      <c r="AE11" s="17"/>
      <c r="AF11" s="17"/>
      <c r="AG11" s="3"/>
      <c r="AH11" s="17"/>
      <c r="AI11" s="17"/>
    </row>
    <row r="12" spans="4:35" ht="17.25" thickBot="1" x14ac:dyDescent="0.3">
      <c r="T12" s="34"/>
      <c r="U12" s="34"/>
      <c r="V12" s="34"/>
      <c r="W12" s="35"/>
      <c r="X12" s="34"/>
      <c r="Y12" s="37"/>
      <c r="Z12" s="37"/>
      <c r="AA12" s="37"/>
      <c r="AB12" s="38"/>
      <c r="AC12" s="37"/>
      <c r="AD12" s="17"/>
      <c r="AE12" s="17"/>
      <c r="AF12" s="17"/>
      <c r="AG12" s="3"/>
      <c r="AH12" s="17"/>
      <c r="AI12" s="17"/>
    </row>
    <row r="13" spans="4:35" ht="17.25" thickBot="1" x14ac:dyDescent="0.3">
      <c r="T13" s="34"/>
      <c r="U13" s="34"/>
      <c r="V13" s="34"/>
      <c r="W13" s="35"/>
      <c r="X13" s="34"/>
      <c r="Y13" s="37"/>
      <c r="Z13" s="37"/>
      <c r="AA13" s="37"/>
      <c r="AB13" s="38"/>
      <c r="AC13" s="37"/>
      <c r="AD13" s="17"/>
      <c r="AE13" s="17"/>
      <c r="AF13" s="17"/>
      <c r="AG13" s="3"/>
      <c r="AH13" s="17"/>
      <c r="AI13" s="17"/>
    </row>
    <row r="14" spans="4:35" ht="17.25" thickBot="1" x14ac:dyDescent="0.3">
      <c r="T14" s="34"/>
      <c r="U14" s="34"/>
      <c r="V14" s="34"/>
      <c r="W14" s="35"/>
      <c r="X14" s="34"/>
      <c r="Y14" s="37"/>
      <c r="Z14" s="37"/>
      <c r="AA14" s="37"/>
      <c r="AB14" s="38"/>
      <c r="AC14" s="37"/>
      <c r="AD14" s="17"/>
      <c r="AE14" s="17"/>
      <c r="AF14" s="17"/>
      <c r="AG14" s="3"/>
      <c r="AH14" s="17"/>
      <c r="AI14" s="17"/>
    </row>
    <row r="15" spans="4:35" ht="17.25" thickBot="1" x14ac:dyDescent="0.3">
      <c r="T15" s="34"/>
      <c r="U15" s="34"/>
      <c r="V15" s="34"/>
      <c r="W15" s="35"/>
      <c r="X15" s="34"/>
      <c r="Y15" s="37"/>
      <c r="Z15" s="37"/>
      <c r="AA15" s="37"/>
      <c r="AB15" s="38"/>
      <c r="AC15" s="37"/>
      <c r="AD15" s="17"/>
      <c r="AE15" s="17"/>
      <c r="AF15" s="17"/>
      <c r="AG15" s="3"/>
      <c r="AH15" s="17"/>
      <c r="AI15" s="17"/>
    </row>
    <row r="16" spans="4:35" ht="17.25" thickBot="1" x14ac:dyDescent="0.3">
      <c r="T16" s="34"/>
      <c r="U16" s="34"/>
      <c r="V16" s="34"/>
      <c r="W16" s="35"/>
      <c r="X16" s="34"/>
      <c r="Y16" s="37"/>
      <c r="Z16" s="37"/>
      <c r="AA16" s="37"/>
      <c r="AB16" s="38"/>
      <c r="AC16" s="37"/>
      <c r="AD16" s="17"/>
      <c r="AE16" s="17"/>
      <c r="AF16" s="17"/>
      <c r="AG16" s="3"/>
      <c r="AH16" s="17"/>
      <c r="AI16" s="17"/>
    </row>
    <row r="17" spans="20:35" ht="17.25" thickBot="1" x14ac:dyDescent="0.3">
      <c r="T17" s="34"/>
      <c r="U17" s="34"/>
      <c r="V17" s="34"/>
      <c r="W17" s="35"/>
      <c r="X17" s="34"/>
      <c r="Y17" s="37"/>
      <c r="Z17" s="37"/>
      <c r="AA17" s="37"/>
      <c r="AB17" s="38"/>
      <c r="AC17" s="37"/>
      <c r="AD17" s="17"/>
      <c r="AE17" s="17"/>
      <c r="AF17" s="17"/>
      <c r="AG17" s="3"/>
      <c r="AH17" s="17"/>
      <c r="AI17" s="17"/>
    </row>
    <row r="18" spans="20:35" ht="17.25" thickBot="1" x14ac:dyDescent="0.3">
      <c r="T18" s="34"/>
      <c r="U18" s="34"/>
      <c r="V18" s="34"/>
      <c r="W18" s="35"/>
      <c r="X18" s="34"/>
      <c r="Y18" s="37"/>
      <c r="Z18" s="37"/>
      <c r="AA18" s="37"/>
      <c r="AB18" s="38"/>
      <c r="AC18" s="37"/>
      <c r="AD18" s="17"/>
      <c r="AE18" s="17"/>
      <c r="AF18" s="17"/>
      <c r="AG18" s="3"/>
      <c r="AH18" s="17"/>
      <c r="AI18" s="17"/>
    </row>
    <row r="19" spans="20:35" ht="17.25" thickBot="1" x14ac:dyDescent="0.3">
      <c r="T19" s="34"/>
      <c r="U19" s="34"/>
      <c r="V19" s="34"/>
      <c r="W19" s="35"/>
      <c r="X19" s="34"/>
      <c r="Y19" s="37"/>
      <c r="Z19" s="37"/>
      <c r="AA19" s="37"/>
      <c r="AB19" s="38"/>
      <c r="AC19" s="37"/>
      <c r="AD19" s="17"/>
      <c r="AE19" s="17"/>
      <c r="AF19" s="17"/>
      <c r="AG19" s="3"/>
      <c r="AH19" s="17"/>
      <c r="AI19" s="17"/>
    </row>
    <row r="20" spans="20:35" ht="17.25" thickBot="1" x14ac:dyDescent="0.3">
      <c r="T20" s="34"/>
      <c r="U20" s="34"/>
      <c r="V20" s="34"/>
      <c r="W20" s="35"/>
      <c r="X20" s="34"/>
      <c r="Y20" s="37"/>
      <c r="Z20" s="37"/>
      <c r="AA20" s="37"/>
      <c r="AB20" s="38"/>
      <c r="AC20" s="37"/>
      <c r="AD20" s="17"/>
      <c r="AE20" s="17"/>
      <c r="AF20" s="17"/>
      <c r="AG20" s="3"/>
      <c r="AH20" s="17"/>
      <c r="AI20" s="17"/>
    </row>
    <row r="21" spans="20:35" ht="17.25" thickBot="1" x14ac:dyDescent="0.3">
      <c r="T21" s="34"/>
      <c r="U21" s="34"/>
      <c r="V21" s="34"/>
      <c r="W21" s="35"/>
      <c r="X21" s="34"/>
      <c r="Y21" s="37"/>
      <c r="Z21" s="37"/>
      <c r="AA21" s="37"/>
      <c r="AB21" s="38"/>
      <c r="AC21" s="37"/>
      <c r="AD21" s="17"/>
      <c r="AE21" s="17"/>
      <c r="AF21" s="17"/>
      <c r="AG21" s="2"/>
      <c r="AH21" s="39"/>
      <c r="AI21" s="17"/>
    </row>
    <row r="22" spans="20:35" ht="17.25" thickBot="1" x14ac:dyDescent="0.3">
      <c r="T22" s="34"/>
      <c r="U22" s="34"/>
      <c r="V22" s="34"/>
      <c r="W22" s="35"/>
      <c r="X22" s="34"/>
      <c r="Y22" s="37"/>
      <c r="Z22" s="37"/>
      <c r="AA22" s="37"/>
      <c r="AB22" s="38"/>
      <c r="AC22" s="37"/>
      <c r="AD22" s="17"/>
      <c r="AE22" s="17"/>
      <c r="AF22" s="17"/>
      <c r="AG22" s="3"/>
      <c r="AH22" s="40"/>
      <c r="AI22" s="17"/>
    </row>
    <row r="23" spans="20:35" ht="17.25" thickBot="1" x14ac:dyDescent="0.3">
      <c r="T23" s="34"/>
      <c r="U23" s="34"/>
      <c r="V23" s="34"/>
      <c r="W23" s="35"/>
      <c r="X23" s="34"/>
      <c r="Y23" s="37"/>
      <c r="Z23" s="37"/>
      <c r="AA23" s="37"/>
      <c r="AB23" s="38"/>
      <c r="AC23" s="37"/>
    </row>
    <row r="24" spans="20:35" ht="17.25" thickBot="1" x14ac:dyDescent="0.3">
      <c r="T24" s="34"/>
      <c r="U24" s="34"/>
      <c r="V24" s="34"/>
      <c r="W24" s="35"/>
      <c r="X24" s="34"/>
    </row>
    <row r="25" spans="20:35" ht="17.25" thickBot="1" x14ac:dyDescent="0.3">
      <c r="T25" s="34"/>
      <c r="U25" s="34"/>
      <c r="V25" s="34"/>
      <c r="W25" s="35"/>
      <c r="X25" s="34"/>
    </row>
    <row r="26" spans="20:35" ht="17.25" thickBot="1" x14ac:dyDescent="0.3">
      <c r="T26" s="34"/>
      <c r="U26" s="34"/>
      <c r="V26" s="34"/>
      <c r="W26" s="35"/>
      <c r="X26" s="34"/>
    </row>
    <row r="27" spans="20:35" ht="17.25" thickBot="1" x14ac:dyDescent="0.3">
      <c r="T27" s="34"/>
      <c r="U27" s="34"/>
      <c r="V27" s="34"/>
      <c r="W27" s="35"/>
      <c r="X27" s="34"/>
    </row>
    <row r="28" spans="20:35" ht="17.25" thickBot="1" x14ac:dyDescent="0.3">
      <c r="T28" s="34"/>
      <c r="U28" s="34"/>
      <c r="V28" s="34"/>
      <c r="W28" s="35"/>
      <c r="X28" s="34"/>
    </row>
    <row r="29" spans="20:35" ht="17.25" thickBot="1" x14ac:dyDescent="0.3">
      <c r="T29" s="37"/>
      <c r="U29" s="37"/>
      <c r="V29" s="37"/>
      <c r="W29" s="37"/>
      <c r="X29" s="37"/>
    </row>
    <row r="40" spans="4:30" ht="15.75" thickBot="1" x14ac:dyDescent="0.3"/>
    <row r="41" spans="4:30" ht="19.5" thickBot="1" x14ac:dyDescent="0.35">
      <c r="D41" s="41"/>
      <c r="T41" s="37"/>
      <c r="U41" s="37"/>
      <c r="V41" s="37"/>
      <c r="W41" s="37"/>
      <c r="X41" s="37"/>
    </row>
    <row r="42" spans="4:30" ht="17.25" thickBot="1" x14ac:dyDescent="0.3">
      <c r="T42" s="37"/>
      <c r="U42" s="37"/>
      <c r="V42" s="37"/>
      <c r="W42" s="37"/>
      <c r="X42" s="37"/>
    </row>
    <row r="43" spans="4:30" ht="17.25" thickBot="1" x14ac:dyDescent="0.3">
      <c r="T43" s="37"/>
      <c r="U43" s="37"/>
      <c r="V43" s="37"/>
      <c r="W43" s="37"/>
      <c r="X43" s="37"/>
    </row>
    <row r="45" spans="4:30" ht="15.75" thickBot="1" x14ac:dyDescent="0.3"/>
    <row r="46" spans="4:30" ht="17.25" thickBot="1" x14ac:dyDescent="0.3">
      <c r="Z46" s="42"/>
      <c r="AA46" s="42"/>
      <c r="AB46" s="42"/>
      <c r="AC46" s="42"/>
      <c r="AD46" s="42"/>
    </row>
    <row r="47" spans="4:30" ht="17.25" thickBot="1" x14ac:dyDescent="0.3">
      <c r="Z47" s="37"/>
      <c r="AA47" s="37"/>
      <c r="AB47" s="37"/>
      <c r="AC47" s="38"/>
      <c r="AD47" s="37"/>
    </row>
    <row r="48" spans="4:30" ht="17.25" thickBot="1" x14ac:dyDescent="0.3">
      <c r="Z48" s="37"/>
      <c r="AA48" s="37"/>
      <c r="AB48" s="37"/>
      <c r="AC48" s="38"/>
      <c r="AD48" s="37"/>
    </row>
    <row r="49" spans="26:30" ht="17.25" thickBot="1" x14ac:dyDescent="0.3">
      <c r="Z49" s="37"/>
      <c r="AA49" s="37"/>
      <c r="AB49" s="37"/>
      <c r="AC49" s="38"/>
      <c r="AD49" s="37"/>
    </row>
    <row r="50" spans="26:30" ht="17.25" thickBot="1" x14ac:dyDescent="0.3">
      <c r="Z50" s="37"/>
      <c r="AA50" s="37"/>
      <c r="AB50" s="37"/>
      <c r="AC50" s="38"/>
      <c r="AD50" s="37"/>
    </row>
    <row r="51" spans="26:30" ht="17.25" thickBot="1" x14ac:dyDescent="0.3">
      <c r="Z51" s="37"/>
      <c r="AA51" s="37"/>
      <c r="AB51" s="37"/>
      <c r="AC51" s="38"/>
      <c r="AD51" s="37"/>
    </row>
    <row r="52" spans="26:30" ht="17.25" thickBot="1" x14ac:dyDescent="0.3">
      <c r="Z52" s="37"/>
      <c r="AA52" s="37"/>
      <c r="AB52" s="37"/>
      <c r="AC52" s="38"/>
      <c r="AD52" s="37"/>
    </row>
    <row r="53" spans="26:30" ht="17.25" thickBot="1" x14ac:dyDescent="0.3">
      <c r="Z53" s="37"/>
      <c r="AA53" s="37"/>
      <c r="AB53" s="37"/>
      <c r="AC53" s="38"/>
      <c r="AD53" s="37"/>
    </row>
    <row r="54" spans="26:30" ht="17.25" thickBot="1" x14ac:dyDescent="0.3">
      <c r="Z54" s="37"/>
      <c r="AA54" s="37"/>
      <c r="AB54" s="37"/>
      <c r="AC54" s="38"/>
      <c r="AD54" s="37"/>
    </row>
    <row r="55" spans="26:30" ht="17.25" thickBot="1" x14ac:dyDescent="0.3">
      <c r="Z55" s="37"/>
      <c r="AA55" s="37"/>
      <c r="AB55" s="37"/>
      <c r="AC55" s="38"/>
      <c r="AD55" s="37"/>
    </row>
    <row r="56" spans="26:30" ht="17.25" thickBot="1" x14ac:dyDescent="0.3">
      <c r="Z56" s="37"/>
      <c r="AA56" s="37"/>
      <c r="AB56" s="37"/>
      <c r="AC56" s="38"/>
      <c r="AD56" s="37"/>
    </row>
    <row r="57" spans="26:30" ht="17.25" thickBot="1" x14ac:dyDescent="0.3">
      <c r="Z57" s="37"/>
      <c r="AA57" s="37"/>
      <c r="AB57" s="37"/>
      <c r="AC57" s="38"/>
      <c r="AD57" s="37"/>
    </row>
    <row r="58" spans="26:30" ht="17.25" thickBot="1" x14ac:dyDescent="0.3">
      <c r="Z58" s="37"/>
      <c r="AA58" s="37"/>
      <c r="AB58" s="37"/>
      <c r="AC58" s="38"/>
      <c r="AD58" s="37"/>
    </row>
    <row r="59" spans="26:30" ht="17.25" thickBot="1" x14ac:dyDescent="0.3">
      <c r="Z59" s="37"/>
      <c r="AA59" s="37"/>
      <c r="AB59" s="37"/>
      <c r="AC59" s="38"/>
      <c r="AD59" s="37"/>
    </row>
    <row r="60" spans="26:30" ht="17.25" thickBot="1" x14ac:dyDescent="0.3">
      <c r="Z60" s="37"/>
      <c r="AA60" s="37"/>
      <c r="AB60" s="37"/>
      <c r="AC60" s="38"/>
      <c r="AD60" s="3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="130" zoomScaleNormal="130" workbookViewId="0">
      <selection activeCell="C19" sqref="C19"/>
    </sheetView>
  </sheetViews>
  <sheetFormatPr defaultRowHeight="15" x14ac:dyDescent="0.25"/>
  <sheetData>
    <row r="1" spans="1:5" x14ac:dyDescent="0.25">
      <c r="A1" s="5" t="s">
        <v>26</v>
      </c>
    </row>
    <row r="2" spans="1:5" x14ac:dyDescent="0.25">
      <c r="A2" t="s">
        <v>27</v>
      </c>
      <c r="B2">
        <v>1</v>
      </c>
      <c r="C2" t="s">
        <v>6</v>
      </c>
      <c r="D2">
        <v>29.82</v>
      </c>
      <c r="E2" s="3">
        <f>D2*10.764</f>
        <v>320.98248000000001</v>
      </c>
    </row>
    <row r="3" spans="1:5" x14ac:dyDescent="0.25">
      <c r="B3">
        <v>2</v>
      </c>
      <c r="C3" t="s">
        <v>6</v>
      </c>
      <c r="D3">
        <v>29.82</v>
      </c>
      <c r="E3" s="3">
        <f t="shared" ref="E3:E6" si="0">D3*10.764</f>
        <v>320.98248000000001</v>
      </c>
    </row>
    <row r="4" spans="1:5" x14ac:dyDescent="0.25">
      <c r="B4">
        <v>3</v>
      </c>
      <c r="C4" t="s">
        <v>6</v>
      </c>
      <c r="D4">
        <v>29.98</v>
      </c>
      <c r="E4" s="3">
        <f t="shared" si="0"/>
        <v>322.70472000000001</v>
      </c>
    </row>
    <row r="5" spans="1:5" s="5" customFormat="1" x14ac:dyDescent="0.25">
      <c r="B5">
        <v>4</v>
      </c>
      <c r="C5" t="s">
        <v>6</v>
      </c>
      <c r="D5">
        <v>29.82</v>
      </c>
      <c r="E5" s="3">
        <f t="shared" si="0"/>
        <v>320.98248000000001</v>
      </c>
    </row>
    <row r="6" spans="1:5" x14ac:dyDescent="0.25">
      <c r="B6">
        <v>5</v>
      </c>
      <c r="C6" t="s">
        <v>6</v>
      </c>
      <c r="D6">
        <v>29.82</v>
      </c>
      <c r="E6" s="3">
        <f t="shared" si="0"/>
        <v>320.98248000000001</v>
      </c>
    </row>
    <row r="8" spans="1:5" x14ac:dyDescent="0.25">
      <c r="A8" s="5" t="s">
        <v>28</v>
      </c>
    </row>
    <row r="9" spans="1:5" x14ac:dyDescent="0.25">
      <c r="A9" t="s">
        <v>27</v>
      </c>
      <c r="B9">
        <v>1</v>
      </c>
      <c r="C9" t="s">
        <v>6</v>
      </c>
      <c r="D9">
        <v>29.82</v>
      </c>
      <c r="E9" s="3">
        <f>D9*10.764</f>
        <v>320.98248000000001</v>
      </c>
    </row>
    <row r="10" spans="1:5" x14ac:dyDescent="0.25">
      <c r="B10">
        <v>2</v>
      </c>
      <c r="C10" t="s">
        <v>6</v>
      </c>
      <c r="D10">
        <v>29.82</v>
      </c>
      <c r="E10" s="3">
        <f t="shared" ref="E10:E13" si="1">D10*10.764</f>
        <v>320.98248000000001</v>
      </c>
    </row>
    <row r="11" spans="1:5" x14ac:dyDescent="0.25">
      <c r="B11">
        <v>3</v>
      </c>
      <c r="C11" t="s">
        <v>6</v>
      </c>
      <c r="D11">
        <v>29.98</v>
      </c>
      <c r="E11" s="3">
        <f t="shared" si="1"/>
        <v>322.70472000000001</v>
      </c>
    </row>
    <row r="12" spans="1:5" x14ac:dyDescent="0.25">
      <c r="A12" s="5"/>
      <c r="B12">
        <v>4</v>
      </c>
      <c r="C12" t="s">
        <v>6</v>
      </c>
      <c r="D12">
        <v>29.82</v>
      </c>
      <c r="E12" s="3">
        <f t="shared" si="1"/>
        <v>320.98248000000001</v>
      </c>
    </row>
    <row r="13" spans="1:5" x14ac:dyDescent="0.25">
      <c r="B13">
        <v>5</v>
      </c>
      <c r="C13" t="s">
        <v>6</v>
      </c>
      <c r="D13">
        <v>29.82</v>
      </c>
      <c r="E13" s="3">
        <f t="shared" si="1"/>
        <v>320.98248000000001</v>
      </c>
    </row>
    <row r="15" spans="1:5" x14ac:dyDescent="0.25">
      <c r="A15" s="5" t="s">
        <v>29</v>
      </c>
    </row>
    <row r="16" spans="1:5" x14ac:dyDescent="0.25">
      <c r="A16" t="s">
        <v>30</v>
      </c>
      <c r="B16">
        <v>1</v>
      </c>
      <c r="C16" t="s">
        <v>6</v>
      </c>
      <c r="D16">
        <v>29.82</v>
      </c>
      <c r="E16" s="3">
        <f>D16*10.764</f>
        <v>320.98248000000001</v>
      </c>
    </row>
    <row r="17" spans="1:5" x14ac:dyDescent="0.25">
      <c r="B17">
        <v>2</v>
      </c>
      <c r="C17" t="s">
        <v>6</v>
      </c>
      <c r="D17">
        <v>29.82</v>
      </c>
      <c r="E17" s="3">
        <f t="shared" ref="E17:E20" si="2">D17*10.764</f>
        <v>320.98248000000001</v>
      </c>
    </row>
    <row r="18" spans="1:5" x14ac:dyDescent="0.25">
      <c r="B18" s="65">
        <v>3</v>
      </c>
      <c r="C18" s="65" t="s">
        <v>31</v>
      </c>
      <c r="D18" s="65">
        <v>21.55</v>
      </c>
      <c r="E18" s="66">
        <f t="shared" si="2"/>
        <v>231.96420000000001</v>
      </c>
    </row>
    <row r="19" spans="1:5" x14ac:dyDescent="0.25">
      <c r="A19" s="5"/>
      <c r="B19">
        <v>4</v>
      </c>
      <c r="C19" t="s">
        <v>32</v>
      </c>
      <c r="D19">
        <v>0</v>
      </c>
      <c r="E19" s="3">
        <f t="shared" si="2"/>
        <v>0</v>
      </c>
    </row>
    <row r="20" spans="1:5" x14ac:dyDescent="0.25">
      <c r="B20">
        <v>5</v>
      </c>
      <c r="C20" t="s">
        <v>6</v>
      </c>
      <c r="D20">
        <v>29.82</v>
      </c>
      <c r="E20" s="3">
        <f t="shared" si="2"/>
        <v>320.98248000000001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B3" sqref="B3:H6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P27"/>
  <sheetViews>
    <sheetView zoomScale="130" zoomScaleNormal="130" workbookViewId="0">
      <selection activeCell="G8" sqref="G8"/>
    </sheetView>
  </sheetViews>
  <sheetFormatPr defaultRowHeight="15" x14ac:dyDescent="0.25"/>
  <cols>
    <col min="1" max="1" width="7" customWidth="1"/>
    <col min="2" max="3" width="14.28515625" customWidth="1"/>
    <col min="4" max="5" width="13.5703125" customWidth="1"/>
    <col min="6" max="6" width="11" style="19" customWidth="1"/>
    <col min="7" max="7" width="18.5703125" customWidth="1"/>
    <col min="8" max="8" width="17.42578125" customWidth="1"/>
    <col min="9" max="9" width="10" customWidth="1"/>
    <col min="10" max="10" width="16.28515625" customWidth="1"/>
    <col min="12" max="12" width="11" bestFit="1" customWidth="1"/>
    <col min="15" max="15" width="20.140625" customWidth="1"/>
    <col min="16" max="16" width="21.28515625" customWidth="1"/>
  </cols>
  <sheetData>
    <row r="1" spans="1:16" x14ac:dyDescent="0.25">
      <c r="B1" s="32" t="s">
        <v>14</v>
      </c>
    </row>
    <row r="2" spans="1:16" x14ac:dyDescent="0.25">
      <c r="A2" s="20" t="s">
        <v>20</v>
      </c>
      <c r="B2" s="21" t="s">
        <v>15</v>
      </c>
      <c r="C2" s="21" t="s">
        <v>18</v>
      </c>
      <c r="D2" s="21" t="s">
        <v>21</v>
      </c>
      <c r="E2" s="21" t="s">
        <v>22</v>
      </c>
      <c r="F2" s="22" t="s">
        <v>16</v>
      </c>
      <c r="G2" s="22" t="s">
        <v>11</v>
      </c>
      <c r="H2" s="23"/>
      <c r="I2" s="23"/>
      <c r="J2" s="23"/>
      <c r="K2" s="23"/>
      <c r="L2" s="23"/>
      <c r="M2" s="20"/>
    </row>
    <row r="3" spans="1:16" x14ac:dyDescent="0.25">
      <c r="A3" s="20">
        <v>1</v>
      </c>
      <c r="B3" s="20">
        <v>305</v>
      </c>
      <c r="C3" s="20">
        <v>34.950000000000003</v>
      </c>
      <c r="D3" s="24">
        <v>31.77</v>
      </c>
      <c r="E3" s="24">
        <f>D3*10.764</f>
        <v>341.97227999999996</v>
      </c>
      <c r="F3" s="25">
        <f>G3/E3</f>
        <v>20257.641935188432</v>
      </c>
      <c r="G3" s="29">
        <v>6927552</v>
      </c>
      <c r="H3" s="76">
        <v>415700</v>
      </c>
      <c r="I3" s="23">
        <v>30000</v>
      </c>
      <c r="J3" s="29">
        <f>G3+H3+I3</f>
        <v>7373252</v>
      </c>
      <c r="K3" s="25">
        <f>J3/E3</f>
        <v>21560.963947136304</v>
      </c>
      <c r="L3" s="20"/>
      <c r="M3" s="20"/>
    </row>
    <row r="4" spans="1:16" x14ac:dyDescent="0.25">
      <c r="A4" s="20">
        <v>2</v>
      </c>
      <c r="B4" s="20">
        <v>403</v>
      </c>
      <c r="C4" s="20">
        <v>34.229999999999997</v>
      </c>
      <c r="D4" s="24">
        <v>31.12</v>
      </c>
      <c r="E4" s="24">
        <f t="shared" ref="E4:E9" si="0">D4*10.764</f>
        <v>334.97568000000001</v>
      </c>
      <c r="F4" s="25">
        <f t="shared" ref="F4:F9" si="1">G4/E4</f>
        <v>20451.484716741226</v>
      </c>
      <c r="G4" s="25">
        <v>6850750</v>
      </c>
      <c r="H4" s="76">
        <v>411100</v>
      </c>
      <c r="I4" s="23">
        <v>30000</v>
      </c>
      <c r="J4" s="29">
        <f t="shared" ref="J4:J9" si="2">G4+H4+I4</f>
        <v>7291850</v>
      </c>
      <c r="K4" s="25">
        <f t="shared" ref="K4:K9" si="3">J4/E4</f>
        <v>21768.296731273149</v>
      </c>
      <c r="L4" s="20"/>
      <c r="M4" s="20"/>
    </row>
    <row r="5" spans="1:16" x14ac:dyDescent="0.25">
      <c r="A5" s="20">
        <v>3</v>
      </c>
      <c r="B5" s="20">
        <v>604</v>
      </c>
      <c r="C5" s="20">
        <v>33.93</v>
      </c>
      <c r="D5" s="24">
        <v>30.84</v>
      </c>
      <c r="E5" s="24">
        <f t="shared" si="0"/>
        <v>331.96175999999997</v>
      </c>
      <c r="F5" s="25">
        <f t="shared" si="1"/>
        <v>20242.331526378221</v>
      </c>
      <c r="G5" s="29">
        <v>6719680</v>
      </c>
      <c r="H5" s="76">
        <v>403200</v>
      </c>
      <c r="I5" s="23">
        <v>30000</v>
      </c>
      <c r="J5" s="29">
        <f t="shared" si="2"/>
        <v>7152880</v>
      </c>
      <c r="K5" s="25">
        <f t="shared" si="3"/>
        <v>21547.301110826742</v>
      </c>
      <c r="L5" s="20"/>
      <c r="M5" s="20"/>
    </row>
    <row r="6" spans="1:16" x14ac:dyDescent="0.25">
      <c r="A6" s="20">
        <v>4</v>
      </c>
      <c r="B6" s="20">
        <v>702</v>
      </c>
      <c r="C6" s="20">
        <v>34.229999999999997</v>
      </c>
      <c r="D6" s="24">
        <v>31.12</v>
      </c>
      <c r="E6" s="24">
        <f t="shared" si="0"/>
        <v>334.97568000000001</v>
      </c>
      <c r="F6" s="25">
        <f t="shared" si="1"/>
        <v>18401.335882055675</v>
      </c>
      <c r="G6" s="29">
        <v>6164000</v>
      </c>
      <c r="H6" s="76">
        <v>369841</v>
      </c>
      <c r="I6" s="23">
        <v>30000</v>
      </c>
      <c r="J6" s="29">
        <f t="shared" si="2"/>
        <v>6563841</v>
      </c>
      <c r="K6" s="25">
        <f t="shared" si="3"/>
        <v>19594.977760773556</v>
      </c>
      <c r="L6" s="20"/>
      <c r="M6" s="20"/>
    </row>
    <row r="7" spans="1:16" x14ac:dyDescent="0.25">
      <c r="A7" s="20">
        <v>5</v>
      </c>
      <c r="B7" s="20">
        <v>703</v>
      </c>
      <c r="C7" s="20">
        <v>34.229999999999997</v>
      </c>
      <c r="D7" s="24">
        <v>31.12</v>
      </c>
      <c r="E7" s="24">
        <f t="shared" si="0"/>
        <v>334.97568000000001</v>
      </c>
      <c r="F7" s="25">
        <f t="shared" si="1"/>
        <v>19671.428086958433</v>
      </c>
      <c r="G7" s="30">
        <v>6589450</v>
      </c>
      <c r="H7" s="76">
        <v>395368</v>
      </c>
      <c r="I7" s="23">
        <v>30000</v>
      </c>
      <c r="J7" s="30">
        <f t="shared" si="2"/>
        <v>7014818</v>
      </c>
      <c r="K7" s="25">
        <f t="shared" si="3"/>
        <v>20941.275497970481</v>
      </c>
      <c r="L7" s="20"/>
      <c r="M7" s="20"/>
    </row>
    <row r="8" spans="1:16" x14ac:dyDescent="0.25">
      <c r="A8" s="20">
        <v>6</v>
      </c>
      <c r="B8" s="20">
        <v>705</v>
      </c>
      <c r="C8" s="20">
        <v>34.950000000000003</v>
      </c>
      <c r="D8" s="24">
        <v>31.77</v>
      </c>
      <c r="E8" s="24">
        <f t="shared" si="0"/>
        <v>341.97227999999996</v>
      </c>
      <c r="F8" s="25">
        <f t="shared" si="1"/>
        <v>20126.63131643302</v>
      </c>
      <c r="G8" s="30">
        <v>6882750</v>
      </c>
      <c r="H8" s="76">
        <v>413000</v>
      </c>
      <c r="I8" s="23">
        <v>30000</v>
      </c>
      <c r="J8" s="30">
        <f t="shared" si="2"/>
        <v>7325750</v>
      </c>
      <c r="K8" s="25">
        <f t="shared" si="3"/>
        <v>21422.057951597719</v>
      </c>
      <c r="L8" s="20"/>
      <c r="M8" s="20"/>
    </row>
    <row r="9" spans="1:16" x14ac:dyDescent="0.25">
      <c r="A9" s="20">
        <v>7</v>
      </c>
      <c r="B9" s="20">
        <v>1403</v>
      </c>
      <c r="C9" s="20">
        <v>34.229999999999997</v>
      </c>
      <c r="D9" s="24">
        <v>31.12</v>
      </c>
      <c r="E9" s="24">
        <f t="shared" si="0"/>
        <v>334.97568000000001</v>
      </c>
      <c r="F9" s="25">
        <f t="shared" si="1"/>
        <v>20001.452045712693</v>
      </c>
      <c r="G9" s="30">
        <v>6700000</v>
      </c>
      <c r="H9" s="76">
        <v>402000</v>
      </c>
      <c r="I9" s="23">
        <v>30000</v>
      </c>
      <c r="J9" s="30">
        <f t="shared" si="2"/>
        <v>7132000</v>
      </c>
      <c r="K9" s="25">
        <f t="shared" si="3"/>
        <v>21291.097908958644</v>
      </c>
      <c r="L9" s="20"/>
      <c r="M9" s="20"/>
    </row>
    <row r="10" spans="1:16" x14ac:dyDescent="0.25">
      <c r="A10" s="20"/>
      <c r="B10" s="20"/>
      <c r="C10" s="20"/>
      <c r="D10" s="24"/>
      <c r="E10" s="24"/>
      <c r="F10" s="25"/>
      <c r="G10" s="30"/>
      <c r="H10" s="23"/>
      <c r="I10" s="23"/>
      <c r="J10" s="30"/>
      <c r="K10" s="26"/>
      <c r="L10" s="20"/>
      <c r="M10" s="20"/>
    </row>
    <row r="11" spans="1:16" x14ac:dyDescent="0.25">
      <c r="A11" s="20"/>
      <c r="B11" s="20"/>
      <c r="C11" s="20"/>
      <c r="D11" s="24"/>
      <c r="E11" s="24"/>
      <c r="F11" s="25"/>
      <c r="G11" s="30"/>
      <c r="H11" s="20"/>
      <c r="I11" s="20"/>
      <c r="J11" s="30"/>
      <c r="K11" s="24"/>
      <c r="L11" s="28"/>
      <c r="M11" s="20"/>
    </row>
    <row r="12" spans="1:16" x14ac:dyDescent="0.25">
      <c r="A12" s="20"/>
      <c r="B12" s="20"/>
      <c r="C12" s="20"/>
      <c r="D12" s="24"/>
      <c r="E12" s="24"/>
      <c r="F12" s="25"/>
      <c r="G12" s="30"/>
      <c r="H12" s="20"/>
      <c r="I12" s="23"/>
      <c r="J12" s="30"/>
      <c r="K12" s="24"/>
      <c r="L12" s="28"/>
      <c r="M12" s="20"/>
    </row>
    <row r="13" spans="1:16" x14ac:dyDescent="0.25">
      <c r="A13" s="20"/>
      <c r="B13" s="20"/>
      <c r="C13" s="20"/>
      <c r="D13" s="24"/>
      <c r="E13" s="24"/>
      <c r="F13" s="25"/>
      <c r="G13" s="31"/>
      <c r="H13" s="20"/>
      <c r="I13" s="23"/>
      <c r="J13" s="31"/>
      <c r="K13" s="25"/>
      <c r="L13" s="28"/>
      <c r="M13" s="20"/>
    </row>
    <row r="14" spans="1:16" x14ac:dyDescent="0.25">
      <c r="A14" s="20"/>
      <c r="B14" s="20"/>
      <c r="C14" s="20"/>
      <c r="D14" s="24"/>
      <c r="E14" s="24"/>
      <c r="F14" s="25"/>
      <c r="G14" s="30"/>
      <c r="H14" s="20"/>
      <c r="I14" s="23"/>
      <c r="J14" s="30"/>
      <c r="K14" s="25"/>
      <c r="L14" s="28"/>
      <c r="M14" s="20"/>
    </row>
    <row r="15" spans="1:16" x14ac:dyDescent="0.25">
      <c r="A15" s="20"/>
      <c r="B15" s="20"/>
      <c r="C15" s="20"/>
      <c r="D15" s="24"/>
      <c r="E15" s="24"/>
      <c r="F15" s="25"/>
      <c r="G15" s="30"/>
      <c r="H15" s="20"/>
      <c r="I15" s="23"/>
      <c r="J15" s="30"/>
      <c r="K15" s="25"/>
      <c r="L15" s="28"/>
      <c r="M15" s="20"/>
      <c r="O15" s="6"/>
      <c r="P15" s="7"/>
    </row>
    <row r="16" spans="1:16" x14ac:dyDescent="0.25">
      <c r="A16" s="20"/>
      <c r="B16" s="20"/>
      <c r="C16" s="20"/>
      <c r="D16" s="24"/>
      <c r="E16" s="24"/>
      <c r="F16" s="25"/>
      <c r="G16" s="30"/>
      <c r="H16" s="20"/>
      <c r="I16" s="23"/>
      <c r="J16" s="30"/>
      <c r="K16" s="25"/>
      <c r="L16" s="28"/>
      <c r="M16" s="20"/>
    </row>
    <row r="17" spans="1:13" x14ac:dyDescent="0.25">
      <c r="A17" s="20"/>
      <c r="B17" s="20"/>
      <c r="C17" s="20"/>
      <c r="D17" s="24"/>
      <c r="E17" s="24"/>
      <c r="F17" s="25"/>
      <c r="G17" s="30"/>
      <c r="H17" s="20"/>
      <c r="I17" s="23"/>
      <c r="J17" s="30"/>
      <c r="K17" s="26"/>
      <c r="L17" s="28"/>
      <c r="M17" s="20"/>
    </row>
    <row r="18" spans="1:13" x14ac:dyDescent="0.25">
      <c r="A18" s="20"/>
      <c r="B18" s="20"/>
      <c r="C18" s="20"/>
      <c r="D18" s="20"/>
      <c r="E18" s="20"/>
      <c r="F18" s="20"/>
      <c r="G18" s="27"/>
      <c r="H18" s="20"/>
      <c r="I18" s="20"/>
      <c r="J18" s="27">
        <f t="shared" ref="J18:J19" si="4">G18+H18+I18</f>
        <v>0</v>
      </c>
      <c r="K18" s="20"/>
      <c r="L18" s="28"/>
      <c r="M18" s="20"/>
    </row>
    <row r="19" spans="1:13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7">
        <f t="shared" si="4"/>
        <v>0</v>
      </c>
      <c r="K19" s="20"/>
      <c r="L19" s="28"/>
      <c r="M19" s="20"/>
    </row>
    <row r="20" spans="1:13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25">
      <c r="B21" s="19"/>
      <c r="C21" s="19"/>
      <c r="D21" s="19"/>
      <c r="E21" s="19"/>
      <c r="G21" s="19"/>
      <c r="H21" s="19"/>
      <c r="I21" s="19"/>
      <c r="J21" s="19"/>
      <c r="K21" s="19"/>
    </row>
    <row r="22" spans="1:13" x14ac:dyDescent="0.25">
      <c r="B22" s="19"/>
      <c r="C22" s="19"/>
      <c r="D22" s="19"/>
      <c r="E22" s="19"/>
      <c r="G22" s="19"/>
      <c r="H22" s="19"/>
      <c r="I22" s="19"/>
      <c r="J22" s="19"/>
      <c r="K22" s="19"/>
    </row>
    <row r="23" spans="1:13" x14ac:dyDescent="0.25">
      <c r="B23" s="19"/>
      <c r="C23" s="19"/>
      <c r="D23" s="19"/>
      <c r="E23" s="19"/>
      <c r="G23" s="19"/>
      <c r="H23" s="19"/>
      <c r="I23" s="19"/>
      <c r="J23" s="19"/>
      <c r="K23" s="19"/>
    </row>
    <row r="24" spans="1:13" x14ac:dyDescent="0.25">
      <c r="B24" s="19"/>
      <c r="C24" s="19"/>
      <c r="D24" s="19"/>
      <c r="E24" s="19"/>
      <c r="G24" s="19"/>
      <c r="H24" s="19"/>
      <c r="I24" s="19"/>
      <c r="J24" s="19"/>
      <c r="K24" s="19"/>
    </row>
    <row r="25" spans="1:13" x14ac:dyDescent="0.25">
      <c r="B25" s="19"/>
      <c r="C25" s="19"/>
      <c r="D25" s="19"/>
      <c r="E25" s="19"/>
      <c r="G25" s="19"/>
      <c r="H25" s="19"/>
      <c r="I25" s="19"/>
      <c r="J25" s="19"/>
      <c r="K25" s="19"/>
    </row>
    <row r="26" spans="1:13" x14ac:dyDescent="0.25">
      <c r="B26" s="19"/>
      <c r="C26" s="19"/>
      <c r="D26" s="19"/>
      <c r="E26" s="19"/>
      <c r="G26" s="19"/>
      <c r="H26" s="19"/>
      <c r="I26" s="19"/>
      <c r="J26" s="19"/>
      <c r="K26" s="19"/>
    </row>
    <row r="27" spans="1:13" x14ac:dyDescent="0.25">
      <c r="B27" s="19"/>
      <c r="C27" s="19"/>
      <c r="D27" s="19"/>
      <c r="E27" s="19"/>
      <c r="G27" s="19"/>
      <c r="H27" s="19"/>
      <c r="I27" s="19"/>
      <c r="J27" s="19"/>
      <c r="K27" s="1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>
      <selection activeCell="B5" sqref="B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Shraddha West</vt:lpstr>
      <vt:lpstr>Total</vt:lpstr>
      <vt:lpstr>Rera</vt:lpstr>
      <vt:lpstr>Typical Floor</vt:lpstr>
      <vt:lpstr>Rates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2024-03-21T06:21:49Z</dcterms:modified>
</cp:coreProperties>
</file>