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Ankita Janak Singh\"/>
    </mc:Choice>
  </mc:AlternateContent>
  <xr:revisionPtr revIDLastSave="0" documentId="13_ncr:1_{15226584-43AC-4F1B-BCE2-E5A9E52BCD7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E30" i="4" l="1"/>
  <c r="U5" i="4"/>
  <c r="R10" i="4"/>
  <c r="Q10" i="4"/>
  <c r="I20" i="4"/>
  <c r="E29" i="4"/>
  <c r="E27" i="4"/>
  <c r="R6" i="4" l="1"/>
  <c r="R5" i="4"/>
  <c r="O32" i="4"/>
  <c r="O30" i="4"/>
  <c r="O27" i="4" l="1"/>
  <c r="J30" i="4"/>
  <c r="H21" i="4"/>
  <c r="Q12" i="4" l="1"/>
  <c r="P12" i="4"/>
  <c r="P11" i="4"/>
  <c r="Q11" i="4" s="1"/>
  <c r="Q9" i="4"/>
  <c r="P8" i="4"/>
  <c r="Q7" i="4"/>
  <c r="P6" i="4"/>
  <c r="P5" i="4"/>
  <c r="P4" i="4"/>
  <c r="Q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<sst xmlns="http://schemas.openxmlformats.org/spreadsheetml/2006/main" count="37" uniqueCount="33">
  <si>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</si>
  <si>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</si>
  <si>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</si>
  <si>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</si>
  <si>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</si>
  <si>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</si>
  <si>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</si>
  <si>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</si>
  <si>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</si>
  <si>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</si>
  <si>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</si>
  <si>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</si>
  <si>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</si>
  <si>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1105, 11th Floor, B Wing, Valencia tower, near bhatia hospital, grant road west</t>
  </si>
  <si>
    <t>ca</t>
  </si>
  <si>
    <t>rate</t>
  </si>
  <si>
    <t>fmv</t>
  </si>
  <si>
    <t>yoc - 2008</t>
  </si>
  <si>
    <t>oc  - 2011</t>
  </si>
  <si>
    <t xml:space="preserve">agreement </t>
  </si>
  <si>
    <t>05.01.2024</t>
  </si>
  <si>
    <t>av</t>
  </si>
  <si>
    <t>sd</t>
  </si>
  <si>
    <t>rd</t>
  </si>
  <si>
    <t>bv</t>
  </si>
  <si>
    <t>11.02.2019</t>
  </si>
  <si>
    <t>19.10.2019</t>
  </si>
  <si>
    <t>valencia</t>
  </si>
  <si>
    <t>ref report - 2020</t>
  </si>
  <si>
    <t>bua</t>
  </si>
  <si>
    <t>sa</t>
  </si>
  <si>
    <t>rate on sa</t>
  </si>
  <si>
    <t>rate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</si>
</sst>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477848</xdr:colOff>
      <xdr:row>32</xdr:row>
      <xdr:rowOff>38930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19457D-488B-4AAF-BF3B-C28818D0D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450648" cy="59444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27</xdr:col>
      <xdr:colOff>449950</xdr:colOff>
      <xdr:row>47</xdr:row>
      <xdr:rowOff>115406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305EB6-8C59-4265-92EB-77985EFAF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6299550" cy="79259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459476</xdr:colOff>
      <xdr:row>42</xdr:row>
      <xdr:rowOff>48722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F526E1-0737-48DB-9496-C6E807692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309076" cy="78592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1E89E0-98E8-43BA-B192-6B31CA50E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0AA161-9655-48CD-B765-B16172605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29</xdr:col>
      <xdr:colOff>211536</xdr:colOff>
      <xdr:row>28</xdr:row>
      <xdr:rowOff>96008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38E677-DB3F-43A4-ABD2-050862287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4232336" cy="543000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354431</xdr:colOff>
      <xdr:row>36</xdr:row>
      <xdr:rowOff>19983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E04E31-B0AB-4672-9122-679C2603B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375231" cy="668748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173686</xdr:colOff>
      <xdr:row>42</xdr:row>
      <xdr:rowOff>182090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55C099-CF1F-46FE-A0C4-7FC2407D6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023286" cy="799259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325597</xdr:colOff>
      <xdr:row>40</xdr:row>
      <xdr:rowOff>105827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F074FD-A02D-4185-BA5B-3209DDFBC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517597" cy="75353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T20" sqref="T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265</v>
      </c>
      <c r="C2" s="4">
        <f>B2*1.2</f>
        <v>318</v>
      </c>
      <c r="D2" s="4">
        <f t="shared" ref="D2:D13" si="2">C2*1.2</f>
        <v>381.59999999999997</v>
      </c>
      <c r="E2" s="16">
        <f t="shared" ref="E2:E13" si="3">R2</f>
        <v>10000000</v>
      </c>
      <c r="F2" s="10">
        <f t="shared" ref="F2:F13" si="4">ROUND((E2/B2),0)</f>
        <v>37736</v>
      </c>
      <c r="G2" s="10">
        <f t="shared" ref="G2:G13" si="5">ROUND((E2/C2),0)</f>
        <v>31447</v>
      </c>
      <c r="H2" s="10">
        <f t="shared" ref="H2:H13" si="6">ROUND((E2/D2),0)</f>
        <v>26205</v>
      </c>
      <c r="I2" s="10" t="e">
        <f>#REF!</f>
        <v>#REF!</v>
      </c>
      <c r="J2" s="4">
        <f t="shared" ref="J2:J13" si="7">S2</f>
        <v>11</v>
      </c>
      <c r="O2">
        <v>0</v>
      </c>
      <c r="P2">
        <f t="shared" ref="P2:P12" si="8">O2/1.2</f>
        <v>0</v>
      </c>
      <c r="Q2">
        <v>265</v>
      </c>
      <c r="R2" s="2">
        <v>10000000</v>
      </c>
      <c r="S2" s="8">
        <v>11</v>
      </c>
      <c r="T2" s="8" t="s">
        <v>27</v>
      </c>
    </row>
    <row r="3" spans="1:21" x14ac:dyDescent="0.25">
      <c r="A3" s="4">
        <f t="shared" si="0"/>
        <v>0</v>
      </c>
      <c r="B3" s="4">
        <f t="shared" si="1"/>
        <v>333.33333333333337</v>
      </c>
      <c r="C3" s="4">
        <f t="shared" ref="C3:C15" si="9">B3*1.2</f>
        <v>400.00000000000006</v>
      </c>
      <c r="D3" s="4">
        <f t="shared" si="2"/>
        <v>480.00000000000006</v>
      </c>
      <c r="E3" s="16">
        <f t="shared" si="3"/>
        <v>11000000</v>
      </c>
      <c r="F3" s="10">
        <f t="shared" si="4"/>
        <v>33000</v>
      </c>
      <c r="G3" s="10">
        <f t="shared" si="5"/>
        <v>27500</v>
      </c>
      <c r="H3" s="10">
        <f t="shared" si="6"/>
        <v>22917</v>
      </c>
      <c r="I3" s="10" t="e">
        <f>#REF!</f>
        <v>#REF!</v>
      </c>
      <c r="J3" s="4">
        <f t="shared" si="7"/>
        <v>0</v>
      </c>
      <c r="O3">
        <v>0</v>
      </c>
      <c r="P3">
        <v>400</v>
      </c>
      <c r="Q3">
        <f t="shared" ref="Q3:Q12" si="10">P3/1.2</f>
        <v>333.33333333333337</v>
      </c>
      <c r="R3" s="2">
        <v>11000000</v>
      </c>
      <c r="S3" s="8"/>
      <c r="T3" s="8"/>
    </row>
    <row r="4" spans="1:21" x14ac:dyDescent="0.25">
      <c r="A4" s="4">
        <f t="shared" si="0"/>
        <v>0</v>
      </c>
      <c r="B4" s="4">
        <f t="shared" si="1"/>
        <v>325</v>
      </c>
      <c r="C4" s="4">
        <f t="shared" si="9"/>
        <v>390</v>
      </c>
      <c r="D4" s="4">
        <f t="shared" si="2"/>
        <v>468</v>
      </c>
      <c r="E4" s="16">
        <f t="shared" si="3"/>
        <v>13000000</v>
      </c>
      <c r="F4" s="10">
        <f t="shared" si="4"/>
        <v>40000</v>
      </c>
      <c r="G4" s="10">
        <f t="shared" si="5"/>
        <v>33333</v>
      </c>
      <c r="H4" s="10">
        <f t="shared" si="6"/>
        <v>27778</v>
      </c>
      <c r="I4" s="10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325</v>
      </c>
      <c r="R4" s="2">
        <v>13000000</v>
      </c>
      <c r="S4" s="8"/>
      <c r="T4" s="8"/>
    </row>
    <row r="5" spans="1:21" x14ac:dyDescent="0.25">
      <c r="A5" s="4">
        <f t="shared" si="0"/>
        <v>0</v>
      </c>
      <c r="B5" s="4">
        <f t="shared" si="1"/>
        <v>225</v>
      </c>
      <c r="C5" s="4">
        <f t="shared" si="9"/>
        <v>270</v>
      </c>
      <c r="D5" s="4">
        <f t="shared" si="2"/>
        <v>324</v>
      </c>
      <c r="E5" s="16">
        <f t="shared" si="3"/>
        <v>9088000</v>
      </c>
      <c r="F5" s="15">
        <f t="shared" si="4"/>
        <v>40391</v>
      </c>
      <c r="G5" s="10">
        <f t="shared" si="5"/>
        <v>33659</v>
      </c>
      <c r="H5" s="10">
        <f t="shared" si="6"/>
        <v>28049</v>
      </c>
      <c r="I5" s="10" t="e">
        <f>#REF!</f>
        <v>#REF!</v>
      </c>
      <c r="J5" s="4" t="str">
        <f t="shared" si="7"/>
        <v>19.10.2019</v>
      </c>
      <c r="O5">
        <v>0</v>
      </c>
      <c r="P5">
        <f t="shared" si="8"/>
        <v>0</v>
      </c>
      <c r="Q5">
        <v>225</v>
      </c>
      <c r="R5" s="2">
        <f>8800000+258000+30000</f>
        <v>9088000</v>
      </c>
      <c r="S5" s="8" t="s">
        <v>26</v>
      </c>
      <c r="T5" s="8"/>
      <c r="U5">
        <f>F5*1.15</f>
        <v>46449.649999999994</v>
      </c>
    </row>
    <row r="6" spans="1:21" x14ac:dyDescent="0.25">
      <c r="A6" s="4">
        <f t="shared" si="0"/>
        <v>0</v>
      </c>
      <c r="B6" s="4">
        <f t="shared" si="1"/>
        <v>225</v>
      </c>
      <c r="C6" s="4">
        <f t="shared" si="9"/>
        <v>270</v>
      </c>
      <c r="D6" s="4">
        <f t="shared" si="2"/>
        <v>324</v>
      </c>
      <c r="E6" s="16">
        <f t="shared" si="3"/>
        <v>9131200</v>
      </c>
      <c r="F6" s="15">
        <f t="shared" si="4"/>
        <v>40583</v>
      </c>
      <c r="G6" s="10">
        <f t="shared" si="5"/>
        <v>33819</v>
      </c>
      <c r="H6" s="10">
        <f t="shared" si="6"/>
        <v>28183</v>
      </c>
      <c r="I6" s="10" t="e">
        <f>#REF!</f>
        <v>#REF!</v>
      </c>
      <c r="J6" s="4" t="str">
        <f t="shared" si="7"/>
        <v>11.02.2019</v>
      </c>
      <c r="O6">
        <v>0</v>
      </c>
      <c r="P6">
        <f t="shared" si="8"/>
        <v>0</v>
      </c>
      <c r="Q6">
        <v>225</v>
      </c>
      <c r="R6" s="2">
        <f>8586000+515200+30000</f>
        <v>9131200</v>
      </c>
      <c r="S6" s="8" t="s">
        <v>25</v>
      </c>
      <c r="T6" s="8"/>
    </row>
    <row r="7" spans="1:21" x14ac:dyDescent="0.25">
      <c r="A7" s="4">
        <f t="shared" si="0"/>
        <v>0</v>
      </c>
      <c r="B7" s="4">
        <f t="shared" si="1"/>
        <v>375</v>
      </c>
      <c r="C7" s="4">
        <f t="shared" si="9"/>
        <v>450</v>
      </c>
      <c r="D7" s="4">
        <f t="shared" si="2"/>
        <v>540</v>
      </c>
      <c r="E7" s="16">
        <f t="shared" si="3"/>
        <v>22500000</v>
      </c>
      <c r="F7" s="10">
        <f t="shared" si="4"/>
        <v>60000</v>
      </c>
      <c r="G7" s="10">
        <f t="shared" si="5"/>
        <v>50000</v>
      </c>
      <c r="H7" s="10">
        <f t="shared" si="6"/>
        <v>41667</v>
      </c>
      <c r="I7" s="10" t="e">
        <f>#REF!</f>
        <v>#REF!</v>
      </c>
      <c r="J7" s="4">
        <f t="shared" si="7"/>
        <v>0</v>
      </c>
      <c r="O7">
        <v>0</v>
      </c>
      <c r="P7">
        <v>450</v>
      </c>
      <c r="Q7">
        <f t="shared" si="10"/>
        <v>375</v>
      </c>
      <c r="R7" s="2">
        <v>22500000</v>
      </c>
      <c r="S7" s="8"/>
      <c r="T7" s="8"/>
    </row>
    <row r="8" spans="1:21" x14ac:dyDescent="0.25">
      <c r="A8" s="4">
        <f t="shared" si="0"/>
        <v>0</v>
      </c>
      <c r="B8" s="4">
        <f t="shared" si="1"/>
        <v>230</v>
      </c>
      <c r="C8" s="4">
        <f t="shared" si="9"/>
        <v>276</v>
      </c>
      <c r="D8" s="4">
        <f t="shared" si="2"/>
        <v>331.2</v>
      </c>
      <c r="E8" s="16">
        <f t="shared" si="3"/>
        <v>10500000</v>
      </c>
      <c r="F8" s="15">
        <f t="shared" si="4"/>
        <v>45652</v>
      </c>
      <c r="G8" s="10">
        <f t="shared" si="5"/>
        <v>38043</v>
      </c>
      <c r="H8" s="10">
        <f t="shared" si="6"/>
        <v>31703</v>
      </c>
      <c r="I8" s="10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230</v>
      </c>
      <c r="R8" s="2">
        <v>10500000</v>
      </c>
      <c r="S8" s="8"/>
      <c r="T8" s="8"/>
    </row>
    <row r="9" spans="1:21" x14ac:dyDescent="0.25">
      <c r="A9" s="4">
        <f t="shared" si="0"/>
        <v>0</v>
      </c>
      <c r="B9" s="4">
        <f t="shared" si="1"/>
        <v>291.66666666666669</v>
      </c>
      <c r="C9" s="4">
        <f t="shared" si="9"/>
        <v>350</v>
      </c>
      <c r="D9" s="4">
        <f t="shared" si="2"/>
        <v>420</v>
      </c>
      <c r="E9" s="16">
        <f t="shared" si="3"/>
        <v>16500000</v>
      </c>
      <c r="F9" s="10">
        <f t="shared" si="4"/>
        <v>56571</v>
      </c>
      <c r="G9" s="10">
        <f t="shared" si="5"/>
        <v>47143</v>
      </c>
      <c r="H9" s="10">
        <f t="shared" si="6"/>
        <v>39286</v>
      </c>
      <c r="I9" s="10" t="e">
        <f>#REF!</f>
        <v>#REF!</v>
      </c>
      <c r="J9" s="4">
        <f t="shared" si="7"/>
        <v>0</v>
      </c>
      <c r="O9">
        <v>0</v>
      </c>
      <c r="P9">
        <v>350</v>
      </c>
      <c r="Q9">
        <f t="shared" si="10"/>
        <v>291.66666666666669</v>
      </c>
      <c r="R9" s="2">
        <v>16500000</v>
      </c>
      <c r="S9" s="8"/>
      <c r="T9" s="8"/>
    </row>
    <row r="10" spans="1:21" x14ac:dyDescent="0.25">
      <c r="A10" s="4">
        <f t="shared" si="0"/>
        <v>0</v>
      </c>
      <c r="B10" s="4">
        <f t="shared" si="1"/>
        <v>270.83333333333337</v>
      </c>
      <c r="C10" s="4">
        <f t="shared" si="9"/>
        <v>325.00000000000006</v>
      </c>
      <c r="D10" s="4">
        <f t="shared" si="2"/>
        <v>390.00000000000006</v>
      </c>
      <c r="E10" s="16">
        <f t="shared" si="3"/>
        <v>13000000</v>
      </c>
      <c r="F10" s="15">
        <f t="shared" si="4"/>
        <v>48000</v>
      </c>
      <c r="G10" s="10">
        <f t="shared" si="5"/>
        <v>40000</v>
      </c>
      <c r="H10" s="10">
        <f t="shared" si="6"/>
        <v>33333</v>
      </c>
      <c r="I10" s="10" t="e">
        <f>#REF!</f>
        <v>#REF!</v>
      </c>
      <c r="J10" s="4">
        <f t="shared" si="7"/>
        <v>0</v>
      </c>
      <c r="O10">
        <v>0</v>
      </c>
      <c r="P10">
        <v>325</v>
      </c>
      <c r="Q10">
        <f t="shared" si="10"/>
        <v>270.83333333333337</v>
      </c>
      <c r="R10" s="2">
        <f>325*40000</f>
        <v>13000000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4:24" x14ac:dyDescent="0.25">
      <c r="G18" t="s">
        <v>13</v>
      </c>
    </row>
    <row r="19" spans="4:24" x14ac:dyDescent="0.25">
      <c r="G19" t="s">
        <v>14</v>
      </c>
      <c r="H19">
        <v>225</v>
      </c>
    </row>
    <row r="20" spans="4:24" x14ac:dyDescent="0.25">
      <c r="G20" t="s">
        <v>15</v>
      </c>
      <c r="H20">
        <v>44500</v>
      </c>
      <c r="I20">
        <f>H20*1.05</f>
        <v>46725</v>
      </c>
    </row>
    <row r="21" spans="4:24" x14ac:dyDescent="0.25">
      <c r="G21" t="s">
        <v>16</v>
      </c>
      <c r="H21">
        <f>H20*H19</f>
        <v>10012500</v>
      </c>
    </row>
    <row r="22" spans="4:24" x14ac:dyDescent="0.25">
      <c r="D22" t="s">
        <v>28</v>
      </c>
      <c r="G22" s="6"/>
      <c r="H22" s="6"/>
    </row>
    <row r="23" spans="4:24" x14ac:dyDescent="0.25">
      <c r="D23" t="s">
        <v>14</v>
      </c>
      <c r="E23">
        <v>457</v>
      </c>
      <c r="O23">
        <v>1.07</v>
      </c>
    </row>
    <row r="24" spans="4:24" x14ac:dyDescent="0.25">
      <c r="D24" t="s">
        <v>29</v>
      </c>
      <c r="E24">
        <v>548.53</v>
      </c>
      <c r="P24" s="11"/>
      <c r="Q24" s="11"/>
      <c r="R24" s="13"/>
      <c r="T24" s="11"/>
      <c r="U24" s="11"/>
      <c r="V24" s="11"/>
      <c r="W24" s="11"/>
      <c r="X24" s="11"/>
    </row>
    <row r="25" spans="4:24" x14ac:dyDescent="0.25">
      <c r="D25" t="s">
        <v>30</v>
      </c>
      <c r="E25">
        <v>713</v>
      </c>
      <c r="P25" s="11"/>
      <c r="Q25" s="14"/>
      <c r="R25" s="14"/>
      <c r="T25" s="14"/>
      <c r="U25" s="14"/>
      <c r="V25" s="11"/>
      <c r="W25" s="11"/>
      <c r="X25" s="11"/>
    </row>
    <row r="26" spans="4:24" x14ac:dyDescent="0.25">
      <c r="D26" t="s">
        <v>31</v>
      </c>
      <c r="E26">
        <v>28500</v>
      </c>
      <c r="G26" t="s">
        <v>17</v>
      </c>
      <c r="I26" t="s">
        <v>19</v>
      </c>
      <c r="J26" t="s">
        <v>20</v>
      </c>
      <c r="P26" s="11"/>
      <c r="Q26" s="11"/>
      <c r="R26" s="11"/>
      <c r="T26" s="11"/>
      <c r="U26" s="11"/>
      <c r="V26" s="11"/>
      <c r="W26" s="11"/>
      <c r="X26" s="11"/>
    </row>
    <row r="27" spans="4:24" x14ac:dyDescent="0.25">
      <c r="E27">
        <f>E26*E25</f>
        <v>20320500</v>
      </c>
      <c r="G27" t="s">
        <v>18</v>
      </c>
      <c r="I27" t="s">
        <v>21</v>
      </c>
      <c r="J27">
        <v>9351000</v>
      </c>
      <c r="O27">
        <f>J27/225</f>
        <v>41560</v>
      </c>
      <c r="P27" s="11"/>
      <c r="Q27" s="11"/>
      <c r="R27" s="11"/>
      <c r="T27" s="11"/>
      <c r="U27" s="11"/>
      <c r="V27" s="11"/>
      <c r="W27" s="11"/>
      <c r="X27" s="11"/>
    </row>
    <row r="28" spans="4:24" x14ac:dyDescent="0.25">
      <c r="I28" t="s">
        <v>22</v>
      </c>
      <c r="J28">
        <v>561100</v>
      </c>
      <c r="P28" s="11"/>
      <c r="Q28" s="11"/>
      <c r="R28" s="12"/>
      <c r="T28" s="12"/>
      <c r="U28" s="12"/>
      <c r="V28" s="11"/>
      <c r="W28" s="11"/>
      <c r="X28" s="11"/>
    </row>
    <row r="29" spans="4:24" x14ac:dyDescent="0.25">
      <c r="D29" t="s">
        <v>32</v>
      </c>
      <c r="E29">
        <f>E27/E23</f>
        <v>44464.989059080966</v>
      </c>
      <c r="I29" t="s">
        <v>23</v>
      </c>
      <c r="J29">
        <v>30000</v>
      </c>
      <c r="P29" s="11"/>
      <c r="Q29" s="11"/>
      <c r="R29" s="11"/>
      <c r="T29" s="11"/>
      <c r="U29" s="11"/>
      <c r="V29" s="11"/>
      <c r="W29" s="11"/>
      <c r="X29" s="11"/>
    </row>
    <row r="30" spans="4:24" x14ac:dyDescent="0.25">
      <c r="E30">
        <f>E29+1000</f>
        <v>45464.989059080966</v>
      </c>
      <c r="I30" t="s">
        <v>24</v>
      </c>
      <c r="J30">
        <f>SUM(J27:J29)</f>
        <v>9942100</v>
      </c>
      <c r="O30">
        <f>J30/225</f>
        <v>44187.111111111109</v>
      </c>
      <c r="P30" s="11"/>
      <c r="Q30" s="11"/>
      <c r="R30" s="11"/>
      <c r="T30" s="11"/>
      <c r="U30" s="11"/>
      <c r="V30" s="11"/>
      <c r="W30" s="11"/>
      <c r="X30" s="11"/>
    </row>
    <row r="31" spans="4:24" x14ac:dyDescent="0.25">
      <c r="P31" s="11"/>
      <c r="Q31" s="11"/>
      <c r="R31" s="11"/>
      <c r="T31" s="11"/>
      <c r="U31" s="11"/>
      <c r="V31" s="11"/>
      <c r="W31" s="11"/>
      <c r="X31" s="11"/>
    </row>
    <row r="32" spans="4:24" x14ac:dyDescent="0.25">
      <c r="O32">
        <f>1.07*75%</f>
        <v>0.80249999999999999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2024-03-01T07:26:06Z</dcterms:modified>
</cp:coreProperties>
</file>