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15D059C-2A87-4023-8A6D-0A7F044D15A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84" i="1" l="1"/>
  <c r="G23" i="1"/>
  <c r="G10" i="1"/>
  <c r="G11" i="1" s="1"/>
  <c r="G8" i="1"/>
  <c r="G6" i="1"/>
  <c r="G5" i="1"/>
  <c r="G14" i="1" s="1"/>
  <c r="G12" i="1" l="1"/>
  <c r="G13" i="1" s="1"/>
  <c r="G16" i="1" s="1"/>
  <c r="G19" i="1" s="1"/>
  <c r="C12" i="1"/>
  <c r="G20" i="1" l="1"/>
  <c r="G25" i="1"/>
  <c r="G21" i="1"/>
  <c r="C7" i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<sst xmlns="http://schemas.openxmlformats.org/spreadsheetml/2006/main" count="23" uniqueCount="22">
  <si>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</si>
  <si>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</si>
  <si>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</si>
  <si>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</si>
  <si>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</si>
  <si>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</si>
  <si>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</si>
  <si>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</si>
  <si>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</si>
  <si>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</si>
  <si>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</si>
  <si>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</si>
  <si>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</si>
  <si>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</si>
  <si>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</si>
  <si>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</si>
  <si>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</si>
  <si>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</si>
  <si>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</si>
  <si>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</si>
  <si>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Central Bank Of India ( Tardeo Branch ) - Ankita Janak Singh </t>
  </si>
  <si>
    <t>94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</si>
</sst>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45" zoomScaleNormal="145" workbookViewId="0">
      <selection activeCell="J16" sqref="J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x14ac:dyDescent="0.25">
      <c r="A2" s="4"/>
      <c r="B2" s="5"/>
      <c r="C2" s="18"/>
      <c r="D2" s="27"/>
      <c r="E2" s="5"/>
      <c r="F2" s="5"/>
      <c r="G2" s="18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45200</v>
      </c>
      <c r="D3" s="39" t="s">
        <v>17</v>
      </c>
      <c r="E3" s="5"/>
      <c r="F3" s="5"/>
      <c r="G3" s="34">
        <v>46000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2900</v>
      </c>
      <c r="D4" s="28"/>
      <c r="E4" s="5"/>
      <c r="F4" s="5"/>
      <c r="G4" s="34">
        <v>2900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42300</v>
      </c>
      <c r="D5" s="28"/>
      <c r="E5" s="5"/>
      <c r="F5" s="5"/>
      <c r="G5" s="34">
        <f>G3-G4</f>
        <v>43100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2900</v>
      </c>
      <c r="D6" s="28"/>
      <c r="E6" s="5"/>
      <c r="F6" s="5"/>
      <c r="G6" s="34">
        <f>G4</f>
        <v>2900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13</v>
      </c>
      <c r="D7" s="42">
        <v>2024</v>
      </c>
      <c r="E7" s="5"/>
      <c r="F7" s="5"/>
      <c r="G7" s="35">
        <v>13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47</v>
      </c>
      <c r="D8" s="29">
        <v>2011</v>
      </c>
      <c r="E8" s="5" t="s">
        <v>19</v>
      </c>
      <c r="F8" s="5"/>
      <c r="G8" s="35">
        <f>G9-G7</f>
        <v>47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19.5</v>
      </c>
      <c r="D10" s="29"/>
      <c r="E10" s="5"/>
      <c r="F10" s="5"/>
      <c r="G10" s="35">
        <f>90*G7/G9</f>
        <v>19.5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0.19500000000000001</v>
      </c>
      <c r="D11" s="30"/>
      <c r="E11" s="5"/>
      <c r="F11" s="5"/>
      <c r="G11" s="36">
        <f>G10%</f>
        <v>0.19500000000000001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ROUND(C6*C11,0)</f>
        <v>566</v>
      </c>
      <c r="D12" s="28"/>
      <c r="E12" s="5"/>
      <c r="F12" s="5"/>
      <c r="G12" s="34">
        <f>ROUND(G6*G11,0)</f>
        <v>566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2334</v>
      </c>
      <c r="D13" s="28"/>
      <c r="E13" s="5"/>
      <c r="F13" s="5"/>
      <c r="G13" s="34">
        <f>G6-G12</f>
        <v>2334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42300</v>
      </c>
      <c r="D14" s="28"/>
      <c r="E14" s="5"/>
      <c r="F14" s="5"/>
      <c r="G14" s="34">
        <f>G5</f>
        <v>43100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44634</v>
      </c>
      <c r="D16" s="28"/>
      <c r="E16" s="5"/>
      <c r="F16" s="5"/>
      <c r="G16" s="39">
        <f>G14+G13</f>
        <v>45434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225</v>
      </c>
      <c r="D18" s="29"/>
      <c r="G18" s="42">
        <v>225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10042650</v>
      </c>
      <c r="D19" s="44"/>
      <c r="F19" t="s">
        <v>21</v>
      </c>
      <c r="G19" s="37">
        <f>G16*G18+H20</f>
        <v>10222650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9038385</v>
      </c>
      <c r="D20" s="49"/>
      <c r="E20" s="50"/>
      <c r="G20" s="19">
        <f>G19*0.9</f>
        <v>9200385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8034120</v>
      </c>
      <c r="D21" s="31"/>
      <c r="E21" s="51"/>
      <c r="G21" s="19">
        <f>G19*0.8</f>
        <v>8178120</v>
      </c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652500</v>
      </c>
      <c r="D23" s="32"/>
      <c r="G23" s="38">
        <f>G4*G18</f>
        <v>652500</v>
      </c>
      <c r="J23" s="5"/>
      <c r="K23" s="5"/>
    </row>
    <row r="24" spans="1:12" x14ac:dyDescent="0.25">
      <c r="A24" s="22" t="s">
        <v>10</v>
      </c>
      <c r="C24" s="18"/>
      <c r="G24" s="18"/>
      <c r="J24" s="5"/>
      <c r="K24" s="5"/>
    </row>
    <row r="25" spans="1:12" x14ac:dyDescent="0.25">
      <c r="A25" s="24" t="s">
        <v>11</v>
      </c>
      <c r="B25" s="20"/>
      <c r="C25" s="19">
        <f>C19*0.03/12</f>
        <v>25106.625</v>
      </c>
      <c r="D25" s="33"/>
      <c r="E25" s="47"/>
      <c r="G25" s="19">
        <f>G19*0.03/12</f>
        <v>25556.625</v>
      </c>
      <c r="J25" s="5"/>
      <c r="K25" s="5"/>
    </row>
    <row r="26" spans="1:12" x14ac:dyDescent="0.25">
      <c r="A26" s="5"/>
      <c r="B26" s="5"/>
      <c r="C26" s="19"/>
      <c r="D26" s="31"/>
      <c r="G26" s="19"/>
      <c r="J26" s="5"/>
    </row>
    <row r="27" spans="1:12" x14ac:dyDescent="0.25">
      <c r="A27" s="48" t="s">
        <v>20</v>
      </c>
      <c r="B27" s="5"/>
      <c r="C27" s="33"/>
      <c r="D27" s="33"/>
      <c r="E27" s="16"/>
      <c r="F27" s="16"/>
      <c r="G27" s="33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2024-03-01T07:25:23Z</dcterms:modified>
</cp:coreProperties>
</file>