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SMECCC Panvel\Eknath Bhadwad\"/>
    </mc:Choice>
  </mc:AlternateContent>
  <xr:revisionPtr revIDLastSave="0" documentId="13_ncr:1_{763F2D4E-59F2-422C-A148-F12CA2BDE5EA}" xr6:coauthVersionLast="45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2" i="23" l="1"/>
  <c r="C4" i="25"/>
  <c r="Q2" i="4" l="1"/>
  <c r="C5" i="25" l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D22" i="23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<sst xmlns="http://schemas.openxmlformats.org/spreadsheetml/2006/main" count="131" uniqueCount="93">
  <si>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</si>
  <si>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</si>
  <si>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</si>
  <si>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</si>
  <si>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</si>
  <si>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</si>
  <si>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</si>
  <si>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</si>
  <si>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</si>
  <si>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</si>
  <si>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</si>
  <si>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</si>
  <si>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</si>
  <si>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</si>
  <si>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</si>
  <si>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</si>
  <si>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</si>
  <si>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</si>
  <si>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</si>
  <si>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</si>
  <si>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</si>
  <si>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</si>
  <si>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</si>
  <si>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</si>
  <si>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</si>
  <si>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</si>
  <si>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</si>
  <si>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</si>
  <si>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</si>
  <si>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</si>
  <si>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</si>
  <si>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</si>
  <si>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</si>
  <si>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</si>
  <si>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</si>
  <si>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</si>
  <si>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</si>
  <si>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</si>
  <si>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</si>
  <si>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</si>
  <si>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</si>
  <si>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</si>
  <si>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</si>
  <si>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</si>
  <si>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</si>
  <si>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</si>
  <si>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</si>
  <si>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</si>
  <si>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</si>
  <si>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</si>
  <si>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</si>
  <si>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</si>
  <si>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</si>
  <si>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</si>
  <si>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</si>
  <si>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</si>
  <si>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</si>
  <si>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</si>
  <si>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</si>
  <si>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</si>
  <si>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</si>
  <si>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</si>
  <si>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</si>
  <si>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</si>
  <si>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</si>
  <si>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</si>
  <si>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</si>
  <si>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</si>
  <si>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</si>
  <si>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</si>
  <si>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</si>
  <si>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</si>
  <si>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</si>
  <si>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</si>
  <si>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</si>
  <si>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</si>
  <si>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</si>
  <si>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</si>
  <si>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</si>
  <si>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</si>
  <si>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</si>
  <si>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</si>
  <si>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</si>
  <si>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</si>
  <si>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</si>
  <si>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IGR-20.07.22</t>
  </si>
  <si>
    <t>IGR-27.02.22</t>
  </si>
  <si>
    <t>IGR-24.08.23</t>
  </si>
  <si>
    <t>OC-2015</t>
  </si>
  <si>
    <t>Fair Market Value</t>
  </si>
  <si>
    <t>Realizable Value</t>
  </si>
  <si>
    <t>Distress Value</t>
  </si>
  <si>
    <t>Government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</si>
</sst>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0</xdr:row>
      <xdr:rowOff>0</xdr:rowOff>
    </xdr:from>
    <xdr:to>
      <xdr:col>23</xdr:col>
      <xdr:colOff>449011</xdr:colOff>
      <xdr:row>36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44BFF-8F5D-4842-82BD-D60AE245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4325" y="0"/>
          <a:ext cx="9573961" cy="7563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247650</xdr:colOff>
      <xdr:row>0</xdr:row>
      <xdr:rowOff>85725</xdr:rowOff>
    </xdr:from>
    <xdr:to>
      <xdr:col>31</xdr:col>
      <xdr:colOff>477048</xdr:colOff>
      <xdr:row>16</xdr:row>
      <xdr:rowOff>76704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382168-B482-44AE-AB97-FE51E6D1E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3575" y="85725"/>
          <a:ext cx="5715798" cy="3610479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428625</xdr:colOff>
      <xdr:row>11</xdr:row>
      <xdr:rowOff>152400</xdr:rowOff>
    </xdr:from>
    <xdr:to>
      <xdr:col>32</xdr:col>
      <xdr:colOff>48423</xdr:colOff>
      <xdr:row>30</xdr:row>
      <xdr:rowOff>143379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7B24FA-EADC-4C32-B9BA-8C4DAA7F9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44550" y="2819400"/>
          <a:ext cx="5715798" cy="36104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20</xdr:row>
      <xdr:rowOff>180975</xdr:rowOff>
    </xdr:from>
    <xdr:to>
      <xdr:col>43</xdr:col>
      <xdr:colOff>202257</xdr:colOff>
      <xdr:row>69</xdr:row>
      <xdr:rowOff>39346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9E46A-C3E0-4722-B80C-0652E14E9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3990975"/>
          <a:ext cx="15994707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4824C5-1224-4EDC-A740-204551EA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0814F1-2D69-4BB9-990B-14E2B92F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E49F81-3D7E-4D30-8CB4-3D363D508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135581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CD1C0D-134C-4FB0-9772-0244DC63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85181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6F944E-9A02-4900-B046-6641EF6D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907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1BA8B-FE5B-4A8E-BE6F-867D55FC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8964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v>56400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C3*0%</f>
        <v>0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56400</v>
      </c>
      <c r="D5" s="63" t="s">
        <v>62</v>
      </c>
      <c r="E5" s="64">
        <f>C5/10.764</f>
        <v>5239.6878483835008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14700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41700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37947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52647</v>
      </c>
      <c r="D9" s="63" t="s">
        <v>62</v>
      </c>
      <c r="E9" s="64">
        <f>C9/10.764</f>
        <v>4891.0256410256416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abSelected="1" workbookViewId="0">
      <selection activeCell="L4" sqref="L4:P1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/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/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/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/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/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/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/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/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/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6">B24/12</f>
        <v>0</v>
      </c>
      <c r="F24" s="53">
        <f t="shared" si="6"/>
        <v>0</v>
      </c>
      <c r="G24" s="53">
        <f t="shared" si="6"/>
        <v>0</v>
      </c>
      <c r="H24" s="53">
        <f t="shared" si="6"/>
        <v>0</v>
      </c>
      <c r="I24" s="53">
        <f t="shared" si="6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6"/>
        <v>0</v>
      </c>
      <c r="F25" s="53">
        <f t="shared" si="6"/>
        <v>0</v>
      </c>
      <c r="G25" s="53">
        <f t="shared" si="6"/>
        <v>0</v>
      </c>
      <c r="H25" s="53">
        <f t="shared" si="6"/>
        <v>0</v>
      </c>
      <c r="I25" s="53">
        <f t="shared" si="6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6"/>
        <v>0</v>
      </c>
      <c r="F26" s="53">
        <f t="shared" si="6"/>
        <v>0</v>
      </c>
      <c r="G26" s="53">
        <f t="shared" si="6"/>
        <v>0</v>
      </c>
      <c r="H26" s="53">
        <f t="shared" si="6"/>
        <v>0</v>
      </c>
      <c r="I26" s="53">
        <f t="shared" si="6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6"/>
        <v>0</v>
      </c>
      <c r="F27" s="53">
        <f t="shared" si="6"/>
        <v>0</v>
      </c>
      <c r="G27" s="53">
        <f t="shared" si="6"/>
        <v>0</v>
      </c>
      <c r="H27" s="53">
        <f t="shared" si="6"/>
        <v>0</v>
      </c>
      <c r="I27" s="53">
        <f t="shared" si="6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6"/>
        <v>0</v>
      </c>
      <c r="F28" s="53">
        <f t="shared" si="6"/>
        <v>0</v>
      </c>
      <c r="G28" s="53">
        <f t="shared" si="6"/>
        <v>0</v>
      </c>
      <c r="H28" s="53">
        <f t="shared" si="6"/>
        <v>0</v>
      </c>
      <c r="I28" s="53">
        <f t="shared" si="6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6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7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6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7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B17" sqref="B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7000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337.5</v>
      </c>
      <c r="D12" s="24"/>
      <c r="F12" s="19"/>
    </row>
    <row r="13" spans="1:6" x14ac:dyDescent="0.25">
      <c r="A13" s="16" t="s">
        <v>22</v>
      </c>
      <c r="B13" s="20"/>
      <c r="C13" s="21">
        <f>C6-C12</f>
        <v>2162.5</v>
      </c>
      <c r="D13" s="24"/>
      <c r="F13" s="19"/>
    </row>
    <row r="14" spans="1:6" x14ac:dyDescent="0.25">
      <c r="A14" s="16" t="s">
        <v>15</v>
      </c>
      <c r="B14" s="20"/>
      <c r="C14" s="21">
        <f>C5</f>
        <v>4500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6662.5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950</v>
      </c>
      <c r="D18" s="26"/>
      <c r="F18" s="19"/>
    </row>
    <row r="19" spans="1:6" x14ac:dyDescent="0.25">
      <c r="A19" s="16" t="s">
        <v>89</v>
      </c>
      <c r="B19" s="6"/>
      <c r="C19" s="32">
        <f>C18*C16</f>
        <v>6329375</v>
      </c>
      <c r="D19" s="33"/>
      <c r="E19" s="70"/>
      <c r="F19" s="34"/>
    </row>
    <row r="20" spans="1:6" x14ac:dyDescent="0.25">
      <c r="A20" s="16" t="s">
        <v>90</v>
      </c>
      <c r="C20" s="35">
        <f>C19*85%</f>
        <v>5379968.75</v>
      </c>
      <c r="D20" s="32"/>
      <c r="F20" s="19"/>
    </row>
    <row r="21" spans="1:6" x14ac:dyDescent="0.25">
      <c r="A21" s="16" t="s">
        <v>91</v>
      </c>
      <c r="C21" s="35">
        <f>C19*70%</f>
        <v>4430562.5</v>
      </c>
      <c r="D21" s="35"/>
      <c r="F21" s="19"/>
    </row>
    <row r="22" spans="1:6" x14ac:dyDescent="0.25">
      <c r="A22" s="16" t="s">
        <v>92</v>
      </c>
      <c r="C22" s="35">
        <f>C18*Depreciation!$E$9</f>
        <v>4646474.3589743599</v>
      </c>
      <c r="D22" s="26">
        <f>C19/C22</f>
        <v>1.3621887287024899</v>
      </c>
      <c r="F22" s="36"/>
    </row>
    <row r="23" spans="1:6" x14ac:dyDescent="0.25">
      <c r="A23" s="37" t="s">
        <v>26</v>
      </c>
      <c r="B23" s="38"/>
      <c r="C23" s="39">
        <f>C4*C18</f>
        <v>2375000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13186.197916666666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24" sqref="F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545.83333333333337</v>
      </c>
      <c r="C2" s="4">
        <f t="shared" ref="C2:C16" si="1">B2*1.2</f>
        <v>655</v>
      </c>
      <c r="D2" s="4">
        <f t="shared" ref="D2:D16" si="2">C2*1.2</f>
        <v>786</v>
      </c>
      <c r="E2" s="5">
        <f t="shared" ref="E2:E16" si="3">R2</f>
        <v>3800000</v>
      </c>
      <c r="F2" s="4">
        <f t="shared" ref="F2:F15" si="4">ROUND((E2/B2),0)</f>
        <v>6962</v>
      </c>
      <c r="G2" s="4">
        <f t="shared" ref="G2:G15" si="5">ROUND((E2/C2),0)</f>
        <v>5802</v>
      </c>
      <c r="H2" s="4">
        <f t="shared" ref="H2:H15" si="6">ROUND((E2/D2),0)</f>
        <v>4835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655</v>
      </c>
      <c r="Q2">
        <f t="shared" ref="Q2:Q10" si="9">P2/1.2</f>
        <v>545.83333333333337</v>
      </c>
      <c r="R2" s="2">
        <v>3800000</v>
      </c>
      <c r="S2" s="2" t="s">
        <v>85</v>
      </c>
    </row>
    <row r="3" spans="1:19" x14ac:dyDescent="0.25">
      <c r="A3" s="4">
        <v>2</v>
      </c>
      <c r="B3" s="4">
        <f t="shared" si="0"/>
        <v>579.16666666666674</v>
      </c>
      <c r="C3" s="4">
        <f t="shared" si="1"/>
        <v>695.00000000000011</v>
      </c>
      <c r="D3" s="4">
        <f t="shared" si="2"/>
        <v>834.00000000000011</v>
      </c>
      <c r="E3" s="5">
        <f t="shared" si="3"/>
        <v>4050000</v>
      </c>
      <c r="F3" s="4">
        <f t="shared" si="4"/>
        <v>6993</v>
      </c>
      <c r="G3" s="77">
        <f t="shared" si="5"/>
        <v>5827</v>
      </c>
      <c r="H3" s="77">
        <f t="shared" si="6"/>
        <v>4856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695</v>
      </c>
      <c r="Q3" s="7">
        <f t="shared" si="9"/>
        <v>579.16666666666674</v>
      </c>
      <c r="R3" s="78">
        <v>4050000</v>
      </c>
      <c r="S3" s="78" t="s">
        <v>86</v>
      </c>
    </row>
    <row r="4" spans="1:19" x14ac:dyDescent="0.25">
      <c r="A4" s="4">
        <v>3</v>
      </c>
      <c r="B4" s="4">
        <f t="shared" si="0"/>
        <v>754.16666666666674</v>
      </c>
      <c r="C4" s="4">
        <f t="shared" si="1"/>
        <v>905.00000000000011</v>
      </c>
      <c r="D4" s="4">
        <f t="shared" si="2"/>
        <v>1086</v>
      </c>
      <c r="E4" s="5">
        <f t="shared" si="3"/>
        <v>5500000</v>
      </c>
      <c r="F4" s="4">
        <f t="shared" si="4"/>
        <v>7293</v>
      </c>
      <c r="G4" s="77">
        <f t="shared" si="5"/>
        <v>6077</v>
      </c>
      <c r="H4" s="77">
        <f t="shared" si="6"/>
        <v>5064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905</v>
      </c>
      <c r="Q4" s="7">
        <f t="shared" si="9"/>
        <v>754.16666666666674</v>
      </c>
      <c r="R4" s="78">
        <v>5500000</v>
      </c>
      <c r="S4" s="78" t="s">
        <v>87</v>
      </c>
    </row>
    <row r="5" spans="1:19" x14ac:dyDescent="0.25">
      <c r="A5" s="4">
        <v>4</v>
      </c>
      <c r="B5" s="4">
        <f t="shared" si="0"/>
        <v>579.16666666666674</v>
      </c>
      <c r="C5" s="4">
        <f t="shared" si="1"/>
        <v>695.00000000000011</v>
      </c>
      <c r="D5" s="4">
        <f t="shared" si="2"/>
        <v>834.00000000000011</v>
      </c>
      <c r="E5" s="5">
        <f t="shared" si="3"/>
        <v>4600000</v>
      </c>
      <c r="F5" s="4">
        <f t="shared" si="4"/>
        <v>7942</v>
      </c>
      <c r="G5" s="77">
        <f t="shared" si="5"/>
        <v>6619</v>
      </c>
      <c r="H5" s="77">
        <f t="shared" si="6"/>
        <v>5516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v>695</v>
      </c>
      <c r="Q5" s="7">
        <f t="shared" si="9"/>
        <v>579.16666666666674</v>
      </c>
      <c r="R5" s="78">
        <v>4600000</v>
      </c>
      <c r="S5" s="78"/>
    </row>
    <row r="6" spans="1:19" x14ac:dyDescent="0.25">
      <c r="A6" s="4">
        <v>5</v>
      </c>
      <c r="B6" s="4">
        <f t="shared" si="0"/>
        <v>754.16666666666674</v>
      </c>
      <c r="C6" s="4">
        <f t="shared" si="1"/>
        <v>905.00000000000011</v>
      </c>
      <c r="D6" s="4">
        <f t="shared" si="2"/>
        <v>1086</v>
      </c>
      <c r="E6" s="5">
        <f t="shared" si="3"/>
        <v>8400000</v>
      </c>
      <c r="F6" s="4">
        <f t="shared" si="4"/>
        <v>11138</v>
      </c>
      <c r="G6" s="4">
        <f t="shared" si="5"/>
        <v>9282</v>
      </c>
      <c r="H6" s="4">
        <f t="shared" si="6"/>
        <v>7735</v>
      </c>
      <c r="I6" s="4">
        <f t="shared" si="7"/>
        <v>0</v>
      </c>
      <c r="J6" s="4">
        <f t="shared" si="8"/>
        <v>0</v>
      </c>
      <c r="O6">
        <v>0</v>
      </c>
      <c r="P6">
        <v>905</v>
      </c>
      <c r="Q6">
        <f t="shared" si="9"/>
        <v>754.16666666666674</v>
      </c>
      <c r="R6" s="2">
        <v>8400000</v>
      </c>
      <c r="S6" s="2"/>
    </row>
    <row r="7" spans="1:19" x14ac:dyDescent="0.25">
      <c r="A7" s="4">
        <v>6</v>
      </c>
      <c r="B7" s="4">
        <f t="shared" si="0"/>
        <v>791.66666666666674</v>
      </c>
      <c r="C7" s="4">
        <f t="shared" si="1"/>
        <v>950</v>
      </c>
      <c r="D7" s="4">
        <f t="shared" si="2"/>
        <v>1140</v>
      </c>
      <c r="E7" s="5">
        <f t="shared" si="3"/>
        <v>6700000</v>
      </c>
      <c r="F7" s="4">
        <f t="shared" si="4"/>
        <v>8463</v>
      </c>
      <c r="G7" s="77">
        <f t="shared" si="5"/>
        <v>7053</v>
      </c>
      <c r="H7" s="77">
        <f t="shared" si="6"/>
        <v>5877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950</v>
      </c>
      <c r="Q7" s="7">
        <f t="shared" si="9"/>
        <v>791.66666666666674</v>
      </c>
      <c r="R7" s="78">
        <v>6700000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ref="P8:P10" si="10">O8/1.2</f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 t="s">
        <v>88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/>
      <c r="F28" s="57" t="s">
        <v>71</v>
      </c>
      <c r="G28" s="57">
        <v>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950</v>
      </c>
      <c r="H29" s="10" t="e">
        <f>G29/G28</f>
        <v>#DIV/0!</v>
      </c>
    </row>
    <row r="30" spans="1:19" s="10" customFormat="1" x14ac:dyDescent="0.25">
      <c r="F30" s="57" t="s">
        <v>73</v>
      </c>
      <c r="G30" s="57">
        <v>6000</v>
      </c>
    </row>
    <row r="31" spans="1:19" s="10" customFormat="1" x14ac:dyDescent="0.25">
      <c r="C31" s="75"/>
      <c r="D31" s="75"/>
      <c r="F31" s="75" t="s">
        <v>74</v>
      </c>
      <c r="G31" s="75">
        <f>G29*G30</f>
        <v>5700000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5130000</v>
      </c>
    </row>
    <row r="33" spans="3:7" s="10" customFormat="1" x14ac:dyDescent="0.25">
      <c r="C33" s="75"/>
      <c r="D33" s="75"/>
      <c r="F33" s="75" t="s">
        <v>25</v>
      </c>
      <c r="G33" s="75">
        <f>G31*80%</f>
        <v>4560000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2024-03-09T05:29:49Z</dcterms:modified>
</cp:coreProperties>
</file>