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Nirmala Pawar\"/>
    </mc:Choice>
  </mc:AlternateContent>
  <xr:revisionPtr revIDLastSave="0" documentId="13_ncr:1_{351D164B-8F10-440B-BC3F-5CACBED98E5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Q3" i="4"/>
  <c r="Q4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1" i="23" s="1"/>
  <c r="C25" i="23" l="1"/>
  <c r="C20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<sst xmlns="http://schemas.openxmlformats.org/spreadsheetml/2006/main" count="130" uniqueCount="89">
  <si>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</si>
  <si>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</si>
  <si>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</si>
  <si>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</si>
  <si>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</si>
  <si>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</si>
  <si>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</si>
  <si>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</si>
  <si>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</si>
  <si>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</si>
  <si>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</si>
  <si>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</si>
  <si>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</si>
  <si>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</si>
  <si>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</si>
  <si>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</si>
  <si>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</si>
  <si>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</si>
  <si>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</si>
  <si>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</si>
  <si>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</si>
  <si>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</si>
  <si>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</si>
  <si>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</si>
  <si>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</si>
  <si>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</si>
  <si>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</si>
  <si>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</si>
  <si>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</si>
  <si>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</si>
  <si>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</si>
  <si>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</si>
  <si>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</si>
  <si>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</si>
  <si>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</si>
  <si>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</si>
  <si>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</si>
  <si>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</si>
  <si>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</si>
  <si>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</si>
  <si>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</si>
  <si>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</si>
  <si>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</si>
  <si>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</si>
  <si>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</si>
  <si>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</si>
  <si>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</si>
  <si>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</si>
  <si>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</si>
  <si>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</si>
  <si>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</si>
  <si>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</si>
  <si>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</si>
  <si>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</si>
  <si>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</si>
  <si>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</si>
  <si>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</si>
  <si>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</si>
  <si>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</si>
  <si>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</si>
  <si>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</si>
  <si>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</si>
  <si>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</si>
  <si>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</si>
  <si>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</si>
  <si>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</si>
  <si>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</si>
  <si>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</si>
  <si>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</si>
  <si>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</si>
  <si>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</si>
  <si>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</si>
  <si>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</si>
  <si>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</si>
  <si>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</si>
  <si>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</si>
  <si>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</si>
  <si>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</si>
  <si>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</si>
  <si>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</si>
  <si>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</si>
  <si>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</si>
  <si>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</si>
  <si>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IGR-04.09.23</t>
  </si>
  <si>
    <t>RERA CA</t>
  </si>
  <si>
    <t>IGR-29.02.24</t>
  </si>
  <si>
    <t>IGR-29.05.23</t>
  </si>
  <si>
    <t>ACA</t>
  </si>
  <si>
    <t>09.05.2022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</si>
</sst>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AD7B74-8095-40F7-9996-7888A4D6A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953EB-AD68-4FE4-9C96-7481D4F3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D336E-6165-4428-BEC6-F7D6CC60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325597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1C9AC-C409-41F4-8FDE-3BF245F1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17597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804A7B-1429-453E-B6DD-C41E1A45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A708D-8FE1-4631-B5DC-9BC1468F2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412015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0448D5-4F38-4595-B6EB-A265547BE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80815" cy="8849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0730B-C798-47AD-BD7B-A7689F9E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783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A78E44-E583-4A9F-904A-2A404393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25800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23100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23100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25800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353</v>
      </c>
      <c r="D18" s="26"/>
      <c r="F18" s="19"/>
    </row>
    <row r="19" spans="1:6" x14ac:dyDescent="0.25">
      <c r="A19" s="16" t="s">
        <v>73</v>
      </c>
      <c r="B19" s="6"/>
      <c r="C19" s="32">
        <f>C18*C16</f>
        <v>9107400</v>
      </c>
      <c r="D19" s="33"/>
      <c r="E19" s="70"/>
      <c r="F19" s="34"/>
    </row>
    <row r="20" spans="1:6" x14ac:dyDescent="0.25">
      <c r="A20" s="16" t="s">
        <v>24</v>
      </c>
      <c r="C20" s="35">
        <f>C19*85%</f>
        <v>7741290</v>
      </c>
      <c r="D20" s="32"/>
      <c r="F20" s="19"/>
    </row>
    <row r="21" spans="1:6" x14ac:dyDescent="0.25">
      <c r="A21" s="16" t="s">
        <v>25</v>
      </c>
      <c r="C21" s="35">
        <f>C19*70%</f>
        <v>6375180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953100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18973.75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2" sqref="G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353.27447999999998</v>
      </c>
      <c r="C2" s="4">
        <f t="shared" ref="C2:C16" si="1">B2*1.2</f>
        <v>423.92937599999999</v>
      </c>
      <c r="D2" s="4">
        <f t="shared" ref="D2:D16" si="2">C2*1.2</f>
        <v>508.71525119999995</v>
      </c>
      <c r="E2" s="5">
        <f t="shared" ref="E2:E16" si="3">R2</f>
        <v>8619980</v>
      </c>
      <c r="F2" s="77">
        <f t="shared" ref="F2:F15" si="4">ROUND((E2/B2),0)</f>
        <v>24400</v>
      </c>
      <c r="G2" s="77">
        <f t="shared" ref="G2:G15" si="5">ROUND((E2/C2),0)</f>
        <v>20334</v>
      </c>
      <c r="H2" s="77">
        <f t="shared" ref="H2:H15" si="6">ROUND((E2/D2),0)</f>
        <v>16945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32.82*10.764</f>
        <v>353.27447999999998</v>
      </c>
      <c r="R2" s="78">
        <v>8619980</v>
      </c>
      <c r="S2" s="78" t="s">
        <v>83</v>
      </c>
    </row>
    <row r="3" spans="1:19" x14ac:dyDescent="0.25">
      <c r="A3" s="4">
        <v>2</v>
      </c>
      <c r="B3" s="4">
        <f t="shared" si="0"/>
        <v>474.69239999999996</v>
      </c>
      <c r="C3" s="4">
        <f t="shared" si="1"/>
        <v>569.63087999999993</v>
      </c>
      <c r="D3" s="4">
        <f t="shared" si="2"/>
        <v>683.55705599999987</v>
      </c>
      <c r="E3" s="5">
        <f t="shared" si="3"/>
        <v>11036300</v>
      </c>
      <c r="F3" s="4">
        <f t="shared" si="4"/>
        <v>23249</v>
      </c>
      <c r="G3" s="4">
        <f t="shared" si="5"/>
        <v>19374</v>
      </c>
      <c r="H3" s="4">
        <f t="shared" si="6"/>
        <v>16145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44.1*10.764</f>
        <v>474.69239999999996</v>
      </c>
      <c r="R3" s="2">
        <v>11036300</v>
      </c>
      <c r="S3" s="2" t="s">
        <v>86</v>
      </c>
    </row>
    <row r="4" spans="1:19" x14ac:dyDescent="0.25">
      <c r="A4" s="4">
        <v>3</v>
      </c>
      <c r="B4" s="4">
        <f t="shared" si="0"/>
        <v>549.39455999999996</v>
      </c>
      <c r="C4" s="4">
        <f t="shared" si="1"/>
        <v>659.27347199999997</v>
      </c>
      <c r="D4" s="4">
        <f t="shared" si="2"/>
        <v>791.12816639999994</v>
      </c>
      <c r="E4" s="5">
        <f t="shared" si="3"/>
        <v>13831530</v>
      </c>
      <c r="F4" s="77">
        <f t="shared" si="4"/>
        <v>25176</v>
      </c>
      <c r="G4" s="77">
        <f t="shared" si="5"/>
        <v>20980</v>
      </c>
      <c r="H4" s="77">
        <f t="shared" si="6"/>
        <v>17483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51.04*10.764</f>
        <v>549.39455999999996</v>
      </c>
      <c r="R4" s="78">
        <v>13831530</v>
      </c>
      <c r="S4" s="78" t="s">
        <v>85</v>
      </c>
    </row>
    <row r="5" spans="1:19" x14ac:dyDescent="0.25">
      <c r="A5" s="4">
        <v>4</v>
      </c>
      <c r="B5" s="4">
        <f t="shared" si="0"/>
        <v>368</v>
      </c>
      <c r="C5" s="4">
        <f t="shared" si="1"/>
        <v>441.59999999999997</v>
      </c>
      <c r="D5" s="4">
        <f t="shared" si="2"/>
        <v>529.91999999999996</v>
      </c>
      <c r="E5" s="5">
        <f t="shared" si="3"/>
        <v>10300000</v>
      </c>
      <c r="F5" s="77">
        <f t="shared" si="4"/>
        <v>27989</v>
      </c>
      <c r="G5" s="77">
        <f t="shared" si="5"/>
        <v>23324</v>
      </c>
      <c r="H5" s="77">
        <f t="shared" si="6"/>
        <v>19437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368</v>
      </c>
      <c r="R5" s="78">
        <v>10300000</v>
      </c>
      <c r="S5" s="2"/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9900000</v>
      </c>
      <c r="F6" s="79">
        <f t="shared" si="4"/>
        <v>24750</v>
      </c>
      <c r="G6" s="79">
        <f t="shared" si="5"/>
        <v>20625</v>
      </c>
      <c r="H6" s="79">
        <f t="shared" si="6"/>
        <v>17188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9"/>
        <v>0</v>
      </c>
      <c r="Q6" s="80">
        <v>400</v>
      </c>
      <c r="R6" s="81">
        <v>9900000</v>
      </c>
      <c r="S6" s="2"/>
    </row>
    <row r="7" spans="1:19" x14ac:dyDescent="0.25">
      <c r="A7" s="4">
        <v>6</v>
      </c>
      <c r="B7" s="4">
        <f t="shared" si="0"/>
        <v>390</v>
      </c>
      <c r="C7" s="4">
        <f t="shared" si="1"/>
        <v>468</v>
      </c>
      <c r="D7" s="4">
        <f t="shared" si="2"/>
        <v>561.6</v>
      </c>
      <c r="E7" s="5">
        <f t="shared" si="3"/>
        <v>9100000</v>
      </c>
      <c r="F7" s="79">
        <f t="shared" si="4"/>
        <v>23333</v>
      </c>
      <c r="G7" s="79">
        <f t="shared" si="5"/>
        <v>19444</v>
      </c>
      <c r="H7" s="79">
        <f t="shared" si="6"/>
        <v>16204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 t="shared" si="9"/>
        <v>0</v>
      </c>
      <c r="Q7" s="80">
        <v>390</v>
      </c>
      <c r="R7" s="81">
        <v>9100000</v>
      </c>
      <c r="S7" s="2"/>
    </row>
    <row r="8" spans="1:19" x14ac:dyDescent="0.25">
      <c r="A8" s="4">
        <v>7</v>
      </c>
      <c r="B8" s="4">
        <f t="shared" si="0"/>
        <v>368</v>
      </c>
      <c r="C8" s="4">
        <f t="shared" si="1"/>
        <v>441.59999999999997</v>
      </c>
      <c r="D8" s="4">
        <f t="shared" si="2"/>
        <v>529.91999999999996</v>
      </c>
      <c r="E8" s="5">
        <f t="shared" si="3"/>
        <v>10400000</v>
      </c>
      <c r="F8" s="77">
        <f t="shared" si="4"/>
        <v>28261</v>
      </c>
      <c r="G8" s="77">
        <f t="shared" si="5"/>
        <v>23551</v>
      </c>
      <c r="H8" s="77">
        <f t="shared" si="6"/>
        <v>19626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368</v>
      </c>
      <c r="R8" s="78">
        <v>10400000</v>
      </c>
      <c r="S8" s="2"/>
    </row>
    <row r="9" spans="1:19" x14ac:dyDescent="0.25">
      <c r="A9" s="4">
        <v>8</v>
      </c>
      <c r="B9" s="4">
        <f t="shared" si="0"/>
        <v>368</v>
      </c>
      <c r="C9" s="4">
        <f t="shared" si="1"/>
        <v>441.59999999999997</v>
      </c>
      <c r="D9" s="4">
        <f t="shared" si="2"/>
        <v>529.91999999999996</v>
      </c>
      <c r="E9" s="5">
        <f t="shared" si="3"/>
        <v>10500000</v>
      </c>
      <c r="F9" s="77">
        <f t="shared" si="4"/>
        <v>28533</v>
      </c>
      <c r="G9" s="77">
        <f t="shared" si="5"/>
        <v>23777</v>
      </c>
      <c r="H9" s="77">
        <f t="shared" si="6"/>
        <v>19814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368</v>
      </c>
      <c r="R9" s="78">
        <v>10500000</v>
      </c>
      <c r="S9" s="2"/>
    </row>
    <row r="10" spans="1:19" x14ac:dyDescent="0.25">
      <c r="A10" s="4">
        <v>9</v>
      </c>
      <c r="B10" s="4">
        <f t="shared" si="0"/>
        <v>353</v>
      </c>
      <c r="C10" s="4">
        <f t="shared" si="1"/>
        <v>423.59999999999997</v>
      </c>
      <c r="D10" s="4">
        <f t="shared" si="2"/>
        <v>508.31999999999994</v>
      </c>
      <c r="E10" s="5">
        <f t="shared" si="3"/>
        <v>10300000</v>
      </c>
      <c r="F10" s="77">
        <f t="shared" si="4"/>
        <v>29178</v>
      </c>
      <c r="G10" s="77">
        <f t="shared" si="5"/>
        <v>24315</v>
      </c>
      <c r="H10" s="77">
        <f t="shared" si="6"/>
        <v>20263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353</v>
      </c>
      <c r="R10" s="78">
        <v>10300000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88</v>
      </c>
      <c r="F28" s="57" t="s">
        <v>84</v>
      </c>
      <c r="G28" s="57">
        <v>353</v>
      </c>
    </row>
    <row r="29" spans="1:19" s="10" customFormat="1" x14ac:dyDescent="0.25">
      <c r="C29" s="72" t="s">
        <v>1</v>
      </c>
      <c r="D29" s="72">
        <v>7930000</v>
      </c>
      <c r="F29" s="57" t="s">
        <v>71</v>
      </c>
      <c r="G29" s="57">
        <v>388</v>
      </c>
      <c r="H29" s="10">
        <f>G29/G28</f>
        <v>1.0991501416430596</v>
      </c>
    </row>
    <row r="30" spans="1:19" s="10" customFormat="1" x14ac:dyDescent="0.25">
      <c r="F30" s="57" t="s">
        <v>72</v>
      </c>
      <c r="G30" s="57">
        <v>25800</v>
      </c>
    </row>
    <row r="31" spans="1:19" s="10" customFormat="1" x14ac:dyDescent="0.25">
      <c r="C31" s="75"/>
      <c r="D31" s="75"/>
      <c r="F31" s="75" t="s">
        <v>73</v>
      </c>
      <c r="G31" s="75">
        <f>G28*G30</f>
        <v>9107400</v>
      </c>
      <c r="H31" s="10">
        <f>G31/D29</f>
        <v>1.1484741488020176</v>
      </c>
    </row>
    <row r="32" spans="1:19" s="10" customFormat="1" x14ac:dyDescent="0.25">
      <c r="C32" s="75"/>
      <c r="D32" s="75"/>
      <c r="F32" s="75" t="s">
        <v>24</v>
      </c>
      <c r="G32" s="75">
        <f>G31*90%</f>
        <v>8196660</v>
      </c>
    </row>
    <row r="33" spans="3:7" s="10" customFormat="1" x14ac:dyDescent="0.25">
      <c r="C33" s="75"/>
      <c r="D33" s="75"/>
      <c r="F33" s="75" t="s">
        <v>25</v>
      </c>
      <c r="G33" s="75">
        <f>G31*80%</f>
        <v>7285920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2024-03-01T11:29:09Z</dcterms:modified>
</cp:coreProperties>
</file>