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il\ANIL - Sectoin  2024 - 2025\All Banks\Union Bank Of India\UBI - A.B. Road Khajrana Branch\Pranjal Jaiswal\Pranjal Jaiswal\"/>
    </mc:Choice>
  </mc:AlternateContent>
  <bookViews>
    <workbookView xWindow="0" yWindow="0" windowWidth="20490" windowHeight="7665"/>
  </bookViews>
  <sheets>
    <sheet name="Valuation" sheetId="2" r:id="rId1"/>
    <sheet name="Sheet1" sheetId="3" r:id="rId2"/>
    <sheet name="Sheet2" sheetId="4" r:id="rId3"/>
  </sheets>
  <calcPr calcId="162913"/>
</workbook>
</file>

<file path=xl/calcChain.xml><?xml version="1.0" encoding="utf-8"?>
<calcChain xmlns="http://schemas.openxmlformats.org/spreadsheetml/2006/main"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<sst xmlns="http://schemas.openxmlformats.org/spreadsheetml/2006/main" count="59" uniqueCount="47">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</sst>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0</xdr:rowOff>
    </xdr:from>
    <xdr:to>
      <xdr:col>24</xdr:col>
      <xdr:colOff>274599</xdr:colOff>
      <xdr:row>38</xdr:row>
      <xdr:rowOff>75286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5475" y="0"/>
          <a:ext cx="13009524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0</xdr:rowOff>
    </xdr:from>
    <xdr:to>
      <xdr:col>24</xdr:col>
      <xdr:colOff>598449</xdr:colOff>
      <xdr:row>38</xdr:row>
      <xdr:rowOff>75286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9325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C30" sqref="C30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1598</v>
      </c>
      <c r="D2" s="7" t="s">
        <v>44</v>
      </c>
      <c r="E2" s="4"/>
      <c r="F2" s="4"/>
      <c r="G2" s="25"/>
      <c r="H2" s="1" t="s">
        <v>39</v>
      </c>
      <c r="I2" s="61">
        <v>43200</v>
      </c>
      <c r="J2" s="61">
        <f>C2</f>
        <v>1598</v>
      </c>
      <c r="K2" s="61">
        <f>I3</f>
        <v>4013</v>
      </c>
      <c r="L2" s="51">
        <f>J2*K2</f>
        <v>6412774</v>
      </c>
      <c r="O2" s="58" t="s">
        <v>35</v>
      </c>
      <c r="P2" s="59">
        <f>C28</f>
        <v>11186000</v>
      </c>
      <c r="R2" s="20">
        <f>P2*0.025/12</f>
        <v>23304.166666666668</v>
      </c>
      <c r="S2" s="18" t="s">
        <v>34</v>
      </c>
    </row>
    <row r="3" spans="1:19">
      <c r="B3" s="24" t="s">
        <v>6</v>
      </c>
      <c r="C3" s="50">
        <v>7000</v>
      </c>
      <c r="D3" s="15"/>
      <c r="E3" s="26"/>
      <c r="F3" s="26"/>
      <c r="G3" s="15"/>
      <c r="H3" s="1" t="s">
        <v>40</v>
      </c>
      <c r="I3" s="61">
        <f>MROUND(I2/10.764,1)</f>
        <v>4013</v>
      </c>
      <c r="J3" s="61"/>
      <c r="K3" s="51"/>
      <c r="L3" s="51">
        <f>N11</f>
        <v>0</v>
      </c>
      <c r="O3" s="58" t="s">
        <v>35</v>
      </c>
      <c r="P3" s="59">
        <f>C28</f>
        <v>11186000</v>
      </c>
      <c r="Q3" s="7"/>
      <c r="R3" s="20">
        <f>P3*0.04/12</f>
        <v>37286.666666666664</v>
      </c>
      <c r="S3" s="60" t="s">
        <v>36</v>
      </c>
    </row>
    <row r="4" spans="1:19">
      <c r="B4" s="31" t="s">
        <v>18</v>
      </c>
      <c r="C4" s="51">
        <f>ROUND((C2*C3),0)</f>
        <v>11186000</v>
      </c>
      <c r="F4" s="22"/>
      <c r="G4" s="22"/>
      <c r="I4" s="51"/>
      <c r="J4" s="61"/>
      <c r="K4" s="51"/>
      <c r="L4" s="51">
        <f>SUM(L2:L3)</f>
        <v>6412774</v>
      </c>
      <c r="O4" s="58" t="s">
        <v>35</v>
      </c>
      <c r="P4" s="59">
        <f>C28</f>
        <v>11186000</v>
      </c>
      <c r="Q4" s="7"/>
      <c r="R4" s="20">
        <f>P4*0.033/12</f>
        <v>30761.5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11186000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11186000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10067400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8948800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0</v>
      </c>
      <c r="D31" s="30"/>
      <c r="O31" s="33"/>
    </row>
    <row r="32" spans="1:15">
      <c r="A32" s="1"/>
      <c r="B32" s="13" t="s">
        <v>41</v>
      </c>
      <c r="C32" s="58">
        <f>MROUND(C31*0.85,1)</f>
        <v>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L14" sqref="L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Acer</cp:lastModifiedBy>
  <dcterms:created xsi:type="dcterms:W3CDTF">2014-10-16T12:20:47Z</dcterms:created>
  <dcterms:modified xsi:type="dcterms:W3CDTF">2024-02-29T10:30:07Z</dcterms:modified>
</cp:coreProperties>
</file>