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Q5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J3"/>
  <c r="I3"/>
  <c r="E3"/>
  <c r="A3"/>
  <c r="P2"/>
  <c r="J2"/>
  <c r="I2"/>
  <c r="E2"/>
  <c r="G2" s="1"/>
  <c r="B2"/>
  <c r="C2" s="1"/>
  <c r="D2" s="1"/>
  <c r="A2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E15" i="25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3" l="1"/>
  <c r="G5"/>
  <c r="F3"/>
  <c r="F4"/>
  <c r="F5"/>
  <c r="F2"/>
  <c r="F6"/>
  <c r="H2"/>
  <c r="H3"/>
  <c r="H4"/>
  <c r="H5"/>
  <c r="H6"/>
  <c r="C8"/>
  <c r="D8" s="1"/>
  <c r="F8"/>
  <c r="C12"/>
  <c r="D12" s="1"/>
  <c r="F12"/>
  <c r="C7"/>
  <c r="D7" s="1"/>
  <c r="F7"/>
  <c r="C11"/>
  <c r="D11" s="1"/>
  <c r="F11"/>
  <c r="C15"/>
  <c r="D15" s="1"/>
  <c r="F15"/>
  <c r="C10"/>
  <c r="D10" s="1"/>
  <c r="F10"/>
  <c r="C14"/>
  <c r="D14" s="1"/>
  <c r="H14" s="1"/>
  <c r="F14"/>
  <c r="C9"/>
  <c r="D9" s="1"/>
  <c r="H9" s="1"/>
  <c r="F9"/>
  <c r="C13"/>
  <c r="D13" s="1"/>
  <c r="F13"/>
  <c r="G11"/>
  <c r="G10"/>
  <c r="G9"/>
  <c r="G13"/>
  <c r="G8"/>
  <c r="G12"/>
  <c r="H7"/>
  <c r="H8"/>
  <c r="H10"/>
  <c r="H11"/>
  <c r="H12"/>
  <c r="H13"/>
  <c r="H15"/>
  <c r="G16"/>
  <c r="D16"/>
  <c r="G19"/>
  <c r="D19"/>
  <c r="F18"/>
  <c r="G18"/>
  <c r="D18"/>
  <c r="G17"/>
  <c r="D17"/>
  <c r="F16"/>
  <c r="H16"/>
  <c r="H17"/>
  <c r="H18"/>
  <c r="H19"/>
  <c r="G15" l="1"/>
  <c r="G7"/>
  <c r="G14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F23" l="1"/>
  <c r="C20"/>
  <c r="C21"/>
  <c r="C25"/>
</calcChain>
</file>

<file path=xl/sharedStrings.xml><?xml version="1.0" encoding="utf-8"?>
<sst xmlns="http://schemas.openxmlformats.org/spreadsheetml/2006/main" count="132" uniqueCount="99">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</sst>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95250</xdr:rowOff>
    </xdr:from>
    <xdr:to>
      <xdr:col>9</xdr:col>
      <xdr:colOff>276225</xdr:colOff>
      <xdr:row>21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0"/>
          <a:ext cx="5734050" cy="3743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57150</xdr:rowOff>
    </xdr:from>
    <xdr:to>
      <xdr:col>9</xdr:col>
      <xdr:colOff>285750</xdr:colOff>
      <xdr:row>28</xdr:row>
      <xdr:rowOff>57150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390650"/>
          <a:ext cx="5724525" cy="4000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42035</v>
      </c>
      <c r="F2" s="48"/>
      <c r="G2" s="118" t="s">
        <v>76</v>
      </c>
      <c r="H2" s="119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40000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40000</v>
      </c>
      <c r="D5" s="33" t="s">
        <v>61</v>
      </c>
      <c r="E5" s="34">
        <f>ROUND(C5/10.764,0)</f>
        <v>3716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17200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22800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7.0000000000000007E-2</v>
      </c>
      <c r="D8" s="74">
        <f>1-C8</f>
        <v>0.92999999999999994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21204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38404</v>
      </c>
      <c r="D10" s="33" t="s">
        <v>61</v>
      </c>
      <c r="E10" s="34">
        <f>ROUND(C10/10.764,0)</f>
        <v>3568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2017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7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53</v>
      </c>
      <c r="D15" s="48"/>
      <c r="E15" s="48">
        <f>C17*2000</f>
        <v>1872000</v>
      </c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936</v>
      </c>
      <c r="D17" s="30">
        <f>E10*C17</f>
        <v>3339648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4800</v>
      </c>
      <c r="D3" s="101" t="s">
        <v>98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2800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7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53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10.5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0.105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210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1790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2800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4590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97</v>
      </c>
      <c r="B18" s="111"/>
      <c r="C18" s="112">
        <v>780</v>
      </c>
      <c r="D18" s="112"/>
      <c r="E18" s="49"/>
      <c r="F18" s="96"/>
      <c r="G18" s="50"/>
    </row>
    <row r="19" spans="1:8" ht="16.5">
      <c r="A19" s="97"/>
      <c r="B19" s="113"/>
      <c r="C19" s="90">
        <f>C18*C16</f>
        <v>3580200</v>
      </c>
      <c r="D19" s="96" t="s">
        <v>68</v>
      </c>
      <c r="E19" s="90"/>
      <c r="F19" s="96" t="s">
        <v>68</v>
      </c>
      <c r="G19" s="50"/>
      <c r="H19" s="37"/>
    </row>
    <row r="20" spans="1:8" ht="16.5">
      <c r="A20" s="97"/>
      <c r="B20" s="15"/>
      <c r="C20" s="90">
        <f>C19*85%</f>
        <v>3043170</v>
      </c>
      <c r="D20" s="96" t="s">
        <v>24</v>
      </c>
      <c r="E20" s="91"/>
      <c r="F20" s="96" t="s">
        <v>24</v>
      </c>
      <c r="G20" s="50"/>
    </row>
    <row r="21" spans="1:8" ht="16.5">
      <c r="A21" s="97"/>
      <c r="B21" s="15"/>
      <c r="C21" s="90">
        <f>C19*70%</f>
        <v>2506140</v>
      </c>
      <c r="D21" s="96" t="s">
        <v>25</v>
      </c>
      <c r="E21" s="91"/>
      <c r="F21" s="96" t="s">
        <v>25</v>
      </c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1560000</v>
      </c>
      <c r="D23" s="116">
        <f>D4*D18</f>
        <v>0</v>
      </c>
      <c r="E23" s="15"/>
      <c r="F23" s="110">
        <f>C20*8</f>
        <v>24345360</v>
      </c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7458.75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33" sqref="F3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715</v>
      </c>
      <c r="C2" s="4">
        <f t="shared" ref="C2:C6" si="2">B2*1.2</f>
        <v>858</v>
      </c>
      <c r="D2" s="4">
        <f t="shared" ref="D2:D6" si="3">C2*1.2</f>
        <v>1029.5999999999999</v>
      </c>
      <c r="E2" s="5">
        <f t="shared" ref="E2:E6" si="4">R2</f>
        <v>3260000</v>
      </c>
      <c r="F2" s="4">
        <f t="shared" ref="F2:F6" si="5">ROUND((E2/B2),0)</f>
        <v>4559</v>
      </c>
      <c r="G2" s="4">
        <f t="shared" ref="G2:G6" si="6">ROUND((E2/C2),0)</f>
        <v>3800</v>
      </c>
      <c r="H2" s="4">
        <f t="shared" ref="H2:H6" si="7">ROUND((E2/D2),0)</f>
        <v>3166</v>
      </c>
      <c r="I2" s="4">
        <f t="shared" ref="I2:I6" si="8">T2</f>
        <v>0</v>
      </c>
      <c r="J2" s="4">
        <f t="shared" ref="J2:J6" si="9">U2</f>
        <v>0</v>
      </c>
      <c r="K2" s="48"/>
      <c r="L2" s="48"/>
      <c r="M2" s="48"/>
      <c r="N2" s="48"/>
      <c r="O2" s="48">
        <v>0</v>
      </c>
      <c r="P2" s="48">
        <f>O2/1.2</f>
        <v>0</v>
      </c>
      <c r="Q2" s="48">
        <v>715</v>
      </c>
      <c r="R2" s="2">
        <v>3260000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645.83333333333337</v>
      </c>
      <c r="C3" s="4">
        <f t="shared" si="2"/>
        <v>775</v>
      </c>
      <c r="D3" s="4">
        <f t="shared" si="3"/>
        <v>930</v>
      </c>
      <c r="E3" s="5">
        <f t="shared" si="4"/>
        <v>3500000</v>
      </c>
      <c r="F3" s="4">
        <f t="shared" si="5"/>
        <v>5419</v>
      </c>
      <c r="G3" s="4">
        <f t="shared" si="6"/>
        <v>4516</v>
      </c>
      <c r="H3" s="4">
        <f t="shared" si="7"/>
        <v>3763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v>775</v>
      </c>
      <c r="Q3" s="48">
        <f t="shared" ref="Q2:Q6" si="10">P3/1.2</f>
        <v>645.83333333333337</v>
      </c>
      <c r="R3" s="2">
        <v>3500000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3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2">N7</f>
        <v>0</v>
      </c>
      <c r="B7" s="4">
        <f t="shared" ref="B2:B15" si="13">Q7</f>
        <v>0</v>
      </c>
      <c r="C7" s="4">
        <f t="shared" ref="C2:C15" si="14">B7*1.2</f>
        <v>0</v>
      </c>
      <c r="D7" s="4">
        <f t="shared" ref="D2:D15" si="15">C7*1.2</f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I15" si="20">T7</f>
        <v>0</v>
      </c>
      <c r="J7" s="4">
        <f t="shared" ref="J2:J15" si="21">U7</f>
        <v>0</v>
      </c>
      <c r="K7" s="48"/>
      <c r="L7" s="48"/>
      <c r="M7" s="48"/>
      <c r="N7" s="48"/>
      <c r="O7" s="48">
        <v>0</v>
      </c>
      <c r="P7" s="48">
        <f t="shared" ref="P7:P9" si="22">O7/1.2</f>
        <v>0</v>
      </c>
      <c r="Q7" s="48">
        <f t="shared" ref="Q2:Q15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48"/>
      <c r="L8" s="48"/>
      <c r="M8" s="48"/>
      <c r="N8" s="48"/>
      <c r="O8" s="48">
        <v>0</v>
      </c>
      <c r="P8" s="48">
        <f t="shared" si="22"/>
        <v>0</v>
      </c>
      <c r="Q8" s="48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 t="shared" si="22"/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48"/>
      <c r="L11" s="48"/>
      <c r="M11" s="48"/>
      <c r="N11" s="48"/>
      <c r="O11" s="48">
        <v>0</v>
      </c>
      <c r="P11" s="48">
        <f>O11/1.2</f>
        <v>0</v>
      </c>
      <c r="Q11" s="48">
        <f t="shared" si="23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48"/>
      <c r="L12" s="48"/>
      <c r="M12" s="48"/>
      <c r="N12" s="48"/>
      <c r="O12" s="48">
        <v>0</v>
      </c>
      <c r="P12" s="48">
        <f t="shared" ref="P12:P13" si="24">O12/1.2</f>
        <v>0</v>
      </c>
      <c r="Q12" s="48">
        <f t="shared" si="23"/>
        <v>0</v>
      </c>
      <c r="R12" s="2">
        <v>0</v>
      </c>
      <c r="S12" s="2"/>
      <c r="V12" s="45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48"/>
      <c r="L13" s="48"/>
      <c r="M13" s="48"/>
      <c r="N13" s="48"/>
      <c r="O13" s="48">
        <v>0</v>
      </c>
      <c r="P13" s="48">
        <f t="shared" si="24"/>
        <v>0</v>
      </c>
      <c r="Q13" s="48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23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D17" si="27">B16*1.2</f>
        <v>0</v>
      </c>
      <c r="D16" s="4">
        <f t="shared" si="27"/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7" si="32">T16</f>
        <v>0</v>
      </c>
      <c r="J16" s="4">
        <f t="shared" si="32"/>
        <v>0</v>
      </c>
      <c r="K16" s="48"/>
      <c r="L16" s="48"/>
      <c r="M16" s="48"/>
      <c r="N16" s="48"/>
      <c r="O16" s="48">
        <v>0</v>
      </c>
      <c r="P16" s="48">
        <f t="shared" ref="P16:P17" si="33">O16/1.2</f>
        <v>0</v>
      </c>
      <c r="Q16" s="48">
        <f t="shared" ref="Q16:Q17" si="34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K17" s="48"/>
      <c r="L17" s="48"/>
      <c r="M17" s="48"/>
      <c r="N17" s="48"/>
      <c r="O17" s="48">
        <v>0</v>
      </c>
      <c r="P17" s="48">
        <f t="shared" si="33"/>
        <v>0</v>
      </c>
      <c r="Q17" s="48">
        <f t="shared" si="34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ref="C18:D19" si="35">B18*1.2</f>
        <v>0</v>
      </c>
      <c r="D18" s="4">
        <f t="shared" si="35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ref="I18:J19" si="36">T18</f>
        <v>0</v>
      </c>
      <c r="J18" s="4">
        <f t="shared" si="36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37">P18/1.2</f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35"/>
        <v>0</v>
      </c>
      <c r="D19" s="4">
        <f t="shared" si="35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6"/>
        <v>0</v>
      </c>
      <c r="J19" s="4">
        <f t="shared" si="36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37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12" sqref="G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2024-02-28T07:41:03Z</dcterms:modified>
</cp:coreProperties>
</file>