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Kalyan\Santosh Baliram Chorge\"/>
    </mc:Choice>
  </mc:AlternateContent>
  <xr:revisionPtr revIDLastSave="0" documentId="13_ncr:1_{A8E6C049-6178-4CD1-AE0A-FF105A312D38}" xr6:coauthVersionLast="45" xr6:coauthVersionMax="47" xr10:uidLastSave="{00000000-0000-0000-0000-000000000000}"/>
  <bookViews>
    <workbookView xWindow="-120" yWindow="-120" windowWidth="29040" windowHeight="15720" tabRatio="932" activeTab="8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" i="4" l="1"/>
  <c r="G28" i="4"/>
  <c r="G31" i="4" l="1"/>
  <c r="C5" i="25"/>
  <c r="C4" i="25"/>
  <c r="C3" i="25"/>
  <c r="P2" i="4"/>
  <c r="P3" i="4"/>
  <c r="B3" i="4" s="1"/>
  <c r="C3" i="4" s="1"/>
  <c r="D3" i="4" s="1"/>
  <c r="B4" i="4"/>
  <c r="C4" i="4" s="1"/>
  <c r="D4" i="4" s="1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<sst xmlns="http://schemas.openxmlformats.org/spreadsheetml/2006/main" count="131" uniqueCount="89">
  <si>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</si>
  <si>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</si>
  <si>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</si>
  <si>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</si>
  <si>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</si>
  <si>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</si>
  <si>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</si>
  <si>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</si>
  <si>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</si>
  <si>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</si>
  <si>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</si>
  <si>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</si>
  <si>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</si>
  <si>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</si>
  <si>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</si>
  <si>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</si>
  <si>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</si>
  <si>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</si>
  <si>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</si>
  <si>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</si>
  <si>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</si>
  <si>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</si>
  <si>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</si>
  <si>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</si>
  <si>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</si>
  <si>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</si>
  <si>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</si>
  <si>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</si>
  <si>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</si>
  <si>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</si>
  <si>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</si>
  <si>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</si>
  <si>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</si>
  <si>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</si>
  <si>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</si>
  <si>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</si>
  <si>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</si>
  <si>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</si>
  <si>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</si>
  <si>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</si>
  <si>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</si>
  <si>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</si>
  <si>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</si>
  <si>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</si>
  <si>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</si>
  <si>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</si>
  <si>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</si>
  <si>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</si>
  <si>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</si>
  <si>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</si>
  <si>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</si>
  <si>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</si>
  <si>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</si>
  <si>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</si>
  <si>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</si>
  <si>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</si>
  <si>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</si>
  <si>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</si>
  <si>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</si>
  <si>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</si>
  <si>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</si>
  <si>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</si>
  <si>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</si>
  <si>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</si>
  <si>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</si>
  <si>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</si>
  <si>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</si>
  <si>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</si>
  <si>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</si>
  <si>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</si>
  <si>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</si>
  <si>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</si>
  <si>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</si>
  <si>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</si>
  <si>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</si>
  <si>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</si>
  <si>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</si>
  <si>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</si>
  <si>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</si>
  <si>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</si>
  <si>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</si>
  <si>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</si>
  <si>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</si>
  <si>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01.02.2023</t>
  </si>
  <si>
    <t>ACA</t>
  </si>
  <si>
    <t>TERRACE</t>
  </si>
  <si>
    <t>TACA</t>
  </si>
  <si>
    <t>IGR-16.03.23</t>
  </si>
  <si>
    <t>IGR-01.02.23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</si>
</sst>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351C5C-A99A-4FDB-8B37-7FB3CE883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42BC7B-1371-413B-9F2D-CF393AA10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8DEAB-3413-4640-9F87-5D0EE5FC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316326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04E76-AC06-4FEF-B409-27B1EE378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37126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D9601-3F1E-4F81-A80D-AA868473A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4" sqref="L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28" sqref="E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8500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455</v>
      </c>
      <c r="D18" s="26"/>
      <c r="F18" s="19"/>
    </row>
    <row r="19" spans="1:6" x14ac:dyDescent="0.25">
      <c r="A19" s="16" t="s">
        <v>73</v>
      </c>
      <c r="B19" s="6"/>
      <c r="C19" s="32">
        <f>C18*C16</f>
        <v>3867500</v>
      </c>
      <c r="D19" s="33"/>
      <c r="E19" s="70"/>
      <c r="F19" s="34"/>
    </row>
    <row r="20" spans="1:6" x14ac:dyDescent="0.25">
      <c r="A20" s="16" t="s">
        <v>24</v>
      </c>
      <c r="C20" s="35">
        <f>C19*90%</f>
        <v>3480750</v>
      </c>
      <c r="D20" s="32"/>
      <c r="F20" s="19"/>
    </row>
    <row r="21" spans="1:6" x14ac:dyDescent="0.25">
      <c r="A21" s="16" t="s">
        <v>25</v>
      </c>
      <c r="C21" s="35">
        <f>C19*80%</f>
        <v>3094000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1137500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8057.291666666667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499</v>
      </c>
      <c r="C2" s="4">
        <f t="shared" ref="C2:C16" si="1">B2*1.2</f>
        <v>598.79999999999995</v>
      </c>
      <c r="D2" s="4">
        <f t="shared" ref="D2:D16" si="2">C2*1.2</f>
        <v>718.56</v>
      </c>
      <c r="E2" s="5">
        <f t="shared" ref="E2:E16" si="3">R2</f>
        <v>4290000</v>
      </c>
      <c r="F2" s="77">
        <f t="shared" ref="F2:F15" si="4">ROUND((E2/B2),0)</f>
        <v>8597</v>
      </c>
      <c r="G2" s="77">
        <f t="shared" ref="G2:G15" si="5">ROUND((E2/C2),0)</f>
        <v>7164</v>
      </c>
      <c r="H2" s="77">
        <f t="shared" ref="H2:H15" si="6">ROUND((E2/D2),0)</f>
        <v>5970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499</v>
      </c>
      <c r="R2" s="78">
        <v>4290000</v>
      </c>
      <c r="S2" s="78" t="s">
        <v>87</v>
      </c>
    </row>
    <row r="3" spans="1:19" x14ac:dyDescent="0.25">
      <c r="A3" s="4">
        <v>2</v>
      </c>
      <c r="B3" s="4">
        <f t="shared" si="0"/>
        <v>455</v>
      </c>
      <c r="C3" s="4">
        <f t="shared" si="1"/>
        <v>546</v>
      </c>
      <c r="D3" s="4">
        <f t="shared" si="2"/>
        <v>655.19999999999993</v>
      </c>
      <c r="E3" s="5">
        <f t="shared" si="3"/>
        <v>3350000</v>
      </c>
      <c r="F3" s="79">
        <f t="shared" si="4"/>
        <v>7363</v>
      </c>
      <c r="G3" s="79">
        <f t="shared" si="5"/>
        <v>6136</v>
      </c>
      <c r="H3" s="79">
        <f t="shared" si="6"/>
        <v>5113</v>
      </c>
      <c r="I3" s="79">
        <f t="shared" si="7"/>
        <v>0</v>
      </c>
      <c r="J3" s="79">
        <f t="shared" si="8"/>
        <v>0</v>
      </c>
      <c r="K3" s="80"/>
      <c r="L3" s="80"/>
      <c r="M3" s="80"/>
      <c r="N3" s="80"/>
      <c r="O3" s="80">
        <v>0</v>
      </c>
      <c r="P3" s="80">
        <f t="shared" si="9"/>
        <v>0</v>
      </c>
      <c r="Q3" s="80">
        <v>455</v>
      </c>
      <c r="R3" s="81">
        <v>3350000</v>
      </c>
      <c r="S3" s="81" t="s">
        <v>88</v>
      </c>
    </row>
    <row r="4" spans="1:19" x14ac:dyDescent="0.25">
      <c r="A4" s="4">
        <v>3</v>
      </c>
      <c r="B4" s="4">
        <f t="shared" si="0"/>
        <v>378.18181818181813</v>
      </c>
      <c r="C4" s="4">
        <f t="shared" si="1"/>
        <v>453.81818181818176</v>
      </c>
      <c r="D4" s="4">
        <f t="shared" si="2"/>
        <v>544.58181818181811</v>
      </c>
      <c r="E4" s="5">
        <f t="shared" si="3"/>
        <v>4627000</v>
      </c>
      <c r="F4" s="4">
        <f t="shared" si="4"/>
        <v>12235</v>
      </c>
      <c r="G4" s="4">
        <f t="shared" si="5"/>
        <v>10196</v>
      </c>
      <c r="H4" s="4">
        <f t="shared" si="6"/>
        <v>8496</v>
      </c>
      <c r="I4" s="4">
        <f t="shared" si="7"/>
        <v>0</v>
      </c>
      <c r="J4" s="4">
        <f t="shared" si="8"/>
        <v>0</v>
      </c>
      <c r="O4">
        <v>0</v>
      </c>
      <c r="P4">
        <v>416</v>
      </c>
      <c r="Q4">
        <f>P4/1.1</f>
        <v>378.18181818181813</v>
      </c>
      <c r="R4" s="2">
        <v>4627000</v>
      </c>
      <c r="S4" s="2"/>
    </row>
    <row r="5" spans="1:19" x14ac:dyDescent="0.25">
      <c r="A5" s="4">
        <v>4</v>
      </c>
      <c r="B5" s="4">
        <f t="shared" si="0"/>
        <v>485</v>
      </c>
      <c r="C5" s="4">
        <f t="shared" si="1"/>
        <v>582</v>
      </c>
      <c r="D5" s="4">
        <f t="shared" si="2"/>
        <v>698.4</v>
      </c>
      <c r="E5" s="5">
        <f t="shared" si="3"/>
        <v>3800000</v>
      </c>
      <c r="F5" s="77">
        <f t="shared" si="4"/>
        <v>7835</v>
      </c>
      <c r="G5" s="77">
        <f t="shared" si="5"/>
        <v>6529</v>
      </c>
      <c r="H5" s="77">
        <f t="shared" si="6"/>
        <v>5441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485</v>
      </c>
      <c r="R5" s="78">
        <v>3800000</v>
      </c>
      <c r="S5" s="2"/>
    </row>
    <row r="6" spans="1:19" x14ac:dyDescent="0.25">
      <c r="A6" s="4">
        <v>5</v>
      </c>
      <c r="B6" s="4">
        <f t="shared" si="0"/>
        <v>472</v>
      </c>
      <c r="C6" s="4">
        <f t="shared" si="1"/>
        <v>566.4</v>
      </c>
      <c r="D6" s="4">
        <f t="shared" si="2"/>
        <v>679.68</v>
      </c>
      <c r="E6" s="5">
        <f t="shared" si="3"/>
        <v>4400000</v>
      </c>
      <c r="F6" s="77">
        <f t="shared" si="4"/>
        <v>9322</v>
      </c>
      <c r="G6" s="77">
        <f t="shared" si="5"/>
        <v>7768</v>
      </c>
      <c r="H6" s="77">
        <f t="shared" si="6"/>
        <v>6474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472</v>
      </c>
      <c r="R6" s="78">
        <v>4400000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/>
      <c r="G25" s="57"/>
    </row>
    <row r="26" spans="1:19" s="10" customFormat="1" x14ac:dyDescent="0.25">
      <c r="F26" s="57" t="s">
        <v>84</v>
      </c>
      <c r="G26" s="57">
        <v>400</v>
      </c>
    </row>
    <row r="27" spans="1:19" s="10" customFormat="1" x14ac:dyDescent="0.25">
      <c r="F27" s="57" t="s">
        <v>85</v>
      </c>
      <c r="G27" s="57">
        <v>55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f>SUM(G25:G27)</f>
        <v>455</v>
      </c>
    </row>
    <row r="29" spans="1:19" s="10" customFormat="1" x14ac:dyDescent="0.25">
      <c r="C29" s="72" t="s">
        <v>1</v>
      </c>
      <c r="D29" s="72">
        <v>3350000</v>
      </c>
      <c r="F29" s="57" t="s">
        <v>71</v>
      </c>
      <c r="G29" s="57">
        <v>495</v>
      </c>
      <c r="H29" s="10">
        <f>G29/G28</f>
        <v>1.0879120879120878</v>
      </c>
    </row>
    <row r="30" spans="1:19" s="10" customFormat="1" x14ac:dyDescent="0.25">
      <c r="F30" s="57" t="s">
        <v>72</v>
      </c>
      <c r="G30" s="57">
        <v>8500</v>
      </c>
    </row>
    <row r="31" spans="1:19" s="10" customFormat="1" x14ac:dyDescent="0.25">
      <c r="C31" s="74"/>
      <c r="D31" s="74"/>
      <c r="F31" s="74" t="s">
        <v>73</v>
      </c>
      <c r="G31" s="74">
        <f>G28*G30</f>
        <v>3867500</v>
      </c>
      <c r="H31" s="10">
        <f>G31/D29</f>
        <v>1.1544776119402984</v>
      </c>
    </row>
    <row r="32" spans="1:19" s="10" customFormat="1" x14ac:dyDescent="0.25">
      <c r="C32" s="74"/>
      <c r="D32" s="74"/>
      <c r="F32" s="74" t="s">
        <v>24</v>
      </c>
      <c r="G32" s="74">
        <f>G31*90%</f>
        <v>3480750</v>
      </c>
    </row>
    <row r="33" spans="3:7" s="10" customFormat="1" x14ac:dyDescent="0.25">
      <c r="C33" s="74"/>
      <c r="D33" s="74"/>
      <c r="F33" s="74" t="s">
        <v>25</v>
      </c>
      <c r="G33" s="74">
        <f>G31*80%</f>
        <v>3094000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2024-03-02T10:39:21Z</dcterms:modified>
</cp:coreProperties>
</file>