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D71F259-B9E0-456C-949F-10A80EA4D21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G40" i="5"/>
  <c r="K39" i="5"/>
  <c r="B13" i="5"/>
  <c r="J9" i="5"/>
  <c r="M40" i="5"/>
  <c r="G39" i="5"/>
  <c r="I36" i="5"/>
  <c r="J44" i="5"/>
  <c r="K44" i="5" s="1"/>
  <c r="G44" i="5"/>
  <c r="K43" i="5"/>
  <c r="J43" i="5"/>
  <c r="G43" i="5"/>
  <c r="L9" i="5"/>
  <c r="I33" i="5"/>
  <c r="B19" i="5" l="1"/>
  <c r="I35" i="5"/>
  <c r="I34" i="5"/>
  <c r="J42" i="5"/>
  <c r="K42" i="5" s="1"/>
  <c r="G42" i="5"/>
  <c r="J41" i="5"/>
  <c r="G41" i="5"/>
  <c r="J40" i="5"/>
  <c r="L40" i="5" s="1"/>
  <c r="J39" i="5"/>
  <c r="L39" i="5" s="1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B8" i="5" s="1"/>
  <c r="K41" i="5" l="1"/>
  <c r="L41" i="5"/>
  <c r="B14" i="5"/>
  <c r="B15" i="5" s="1"/>
  <c r="B20" i="5" s="1"/>
  <c r="K40" i="5"/>
  <c r="B25" i="5" l="1"/>
  <c r="B23" i="5"/>
  <c r="B21" i="5"/>
  <c r="B22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<sst xmlns="http://schemas.openxmlformats.org/spreadsheetml/2006/main" count="27" uniqueCount="27">
  <si>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</si>
  <si>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</si>
  <si>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</si>
  <si>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</si>
  <si>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</si>
  <si>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</si>
  <si>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</si>
  <si>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</si>
  <si>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</si>
  <si>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</si>
  <si>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</si>
  <si>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</si>
  <si>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</si>
  <si>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</si>
  <si>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</si>
  <si>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</si>
  <si>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</si>
  <si>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</si>
  <si>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</si>
  <si>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</si>
  <si>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</si>
  <si>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</si>
  <si>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</si>
  <si>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</si>
  <si>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</si>
  <si>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</si>
  <si>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Approx.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</si>
</sst>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E04571-9A60-41B9-9DDD-AF15CB9FF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38871</xdr:colOff>
      <xdr:row>36</xdr:row>
      <xdr:rowOff>124799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495D09-B550-44E6-93AD-04BC94F5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5271" cy="69827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381734</xdr:colOff>
      <xdr:row>32</xdr:row>
      <xdr:rowOff>124693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1D609F-EA60-40B5-98B8-CCBEAD23D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258534" cy="6220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8A8778-AF27-4F04-9CF3-DDC99530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9C6CD1-5369-4E51-82AA-642230C00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449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439998</xdr:colOff>
      <xdr:row>43</xdr:row>
      <xdr:rowOff>96407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5A4F22-5C78-47BE-A7AE-B52CBF8E2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41598" cy="8287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68471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EF2ED-3B29-4433-BB5E-873F0CB1F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0071" cy="7973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workbookViewId="0">
      <selection activeCell="A5" sqref="A5:B23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2011</v>
      </c>
      <c r="C6" s="4"/>
      <c r="D6" s="3"/>
      <c r="H6" t="s">
        <v>26</v>
      </c>
      <c r="I6" s="3">
        <v>2011</v>
      </c>
      <c r="J6" s="3">
        <v>2024</v>
      </c>
      <c r="K6" s="3">
        <f>J6-I6</f>
        <v>13</v>
      </c>
      <c r="L6" s="3">
        <f>K6-60</f>
        <v>-47</v>
      </c>
    </row>
    <row r="7" spans="1:12" ht="16.5" x14ac:dyDescent="0.3">
      <c r="A7" s="4" t="s">
        <v>6</v>
      </c>
      <c r="B7" s="4">
        <f>B5-B6</f>
        <v>13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-47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270*2700</f>
        <v>729000</v>
      </c>
      <c r="C9" s="8"/>
      <c r="D9" s="7"/>
      <c r="H9" s="12"/>
      <c r="I9" s="13">
        <v>225</v>
      </c>
      <c r="J9" s="13">
        <f>I9*1.2</f>
        <v>270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/>
      <c r="J10" s="13"/>
      <c r="K10" s="13"/>
    </row>
    <row r="11" spans="1:12" ht="16.5" x14ac:dyDescent="0.3">
      <c r="A11" s="4"/>
      <c r="B11" s="4"/>
      <c r="C11" s="4"/>
      <c r="D11" s="3"/>
      <c r="H11" s="12"/>
      <c r="I11" s="13"/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19.5</v>
      </c>
      <c r="C13" s="4"/>
      <c r="D13" s="3"/>
    </row>
    <row r="14" spans="1:12" ht="16.5" x14ac:dyDescent="0.3">
      <c r="A14" s="4"/>
      <c r="B14" s="9">
        <f>B13%</f>
        <v>0.19500000000000001</v>
      </c>
      <c r="C14" s="9"/>
      <c r="D14" s="18"/>
    </row>
    <row r="15" spans="1:12" ht="16.5" x14ac:dyDescent="0.3">
      <c r="A15" s="4" t="s">
        <v>11</v>
      </c>
      <c r="B15" s="8">
        <f>ROUND((B9*B14),0)</f>
        <v>142155</v>
      </c>
      <c r="C15" s="8"/>
      <c r="D15" s="8"/>
    </row>
    <row r="16" spans="1:12" ht="16.5" x14ac:dyDescent="0.3">
      <c r="A16" s="4"/>
      <c r="B16" s="8"/>
      <c r="C16" s="8"/>
      <c r="D16" s="8"/>
      <c r="I16" t="s">
        <v>25</v>
      </c>
    </row>
    <row r="17" spans="1:9" ht="16.5" x14ac:dyDescent="0.3">
      <c r="A17" s="4" t="s">
        <v>2</v>
      </c>
      <c r="B17" s="8">
        <v>225</v>
      </c>
      <c r="C17" s="8"/>
      <c r="D17" s="7"/>
      <c r="I17">
        <v>227</v>
      </c>
    </row>
    <row r="18" spans="1:9" ht="16.5" x14ac:dyDescent="0.3">
      <c r="A18" s="4" t="s">
        <v>22</v>
      </c>
      <c r="B18" s="4">
        <v>19000</v>
      </c>
      <c r="C18" s="4"/>
      <c r="D18" s="3"/>
    </row>
    <row r="19" spans="1:9" ht="16.5" x14ac:dyDescent="0.3">
      <c r="A19" s="4" t="s">
        <v>12</v>
      </c>
      <c r="B19" s="8">
        <f>B18*B17</f>
        <v>4275000</v>
      </c>
      <c r="C19" s="8"/>
      <c r="D19" s="7"/>
    </row>
    <row r="20" spans="1:9" ht="16.5" x14ac:dyDescent="0.3">
      <c r="A20" s="10" t="s">
        <v>13</v>
      </c>
      <c r="B20" s="11">
        <f>B19-B15</f>
        <v>4132845</v>
      </c>
      <c r="C20" s="19"/>
      <c r="D20" s="19"/>
    </row>
    <row r="21" spans="1:9" ht="16.5" x14ac:dyDescent="0.3">
      <c r="A21" s="10" t="s">
        <v>14</v>
      </c>
      <c r="B21" s="11">
        <f>B20*0.9</f>
        <v>3719560.5</v>
      </c>
      <c r="C21" s="19"/>
      <c r="D21" s="19"/>
    </row>
    <row r="22" spans="1:9" ht="16.5" x14ac:dyDescent="0.3">
      <c r="A22" s="10" t="s">
        <v>15</v>
      </c>
      <c r="B22" s="11">
        <f>B20*0.8</f>
        <v>3306276</v>
      </c>
      <c r="C22" s="19"/>
      <c r="D22" s="19"/>
    </row>
    <row r="23" spans="1:9" ht="16.5" x14ac:dyDescent="0.3">
      <c r="A23" s="10" t="s">
        <v>16</v>
      </c>
      <c r="B23" s="11">
        <f>B20*0.03/12</f>
        <v>10332.112499999999</v>
      </c>
      <c r="C23" s="19"/>
      <c r="D23" s="19"/>
    </row>
    <row r="25" spans="1:9" x14ac:dyDescent="0.25">
      <c r="B25" s="1">
        <f>B20/225</f>
        <v>18368.2</v>
      </c>
    </row>
    <row r="26" spans="1:9" x14ac:dyDescent="0.25">
      <c r="B26" s="1"/>
    </row>
    <row r="30" spans="1:9" x14ac:dyDescent="0.25">
      <c r="E30" t="s">
        <v>17</v>
      </c>
    </row>
    <row r="31" spans="1:9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9" x14ac:dyDescent="0.25">
      <c r="D32" s="3"/>
      <c r="E32" s="5">
        <v>225</v>
      </c>
      <c r="F32" s="3">
        <v>3800000</v>
      </c>
      <c r="G32" s="3">
        <f t="shared" ref="G32:G37" si="0">F32/E32</f>
        <v>16888.888888888891</v>
      </c>
      <c r="H32" s="3" t="e">
        <f t="shared" ref="H32:H37" si="1">F32/D32</f>
        <v>#DIV/0!</v>
      </c>
      <c r="I32" s="3"/>
    </row>
    <row r="33" spans="4:13" x14ac:dyDescent="0.25">
      <c r="D33" s="3"/>
      <c r="E33" s="5">
        <v>225</v>
      </c>
      <c r="F33" s="3">
        <v>4200000</v>
      </c>
      <c r="G33" s="3">
        <f t="shared" si="0"/>
        <v>18666.666666666668</v>
      </c>
      <c r="H33" s="3">
        <f>G33/1.2</f>
        <v>15555.555555555557</v>
      </c>
      <c r="I33" s="3" t="e">
        <f>F33/D33</f>
        <v>#DIV/0!</v>
      </c>
    </row>
    <row r="34" spans="4:13" x14ac:dyDescent="0.25">
      <c r="D34" s="3"/>
      <c r="E34" s="5">
        <v>350</v>
      </c>
      <c r="F34" s="7">
        <v>7500000</v>
      </c>
      <c r="G34" s="3">
        <f t="shared" si="0"/>
        <v>21428.571428571428</v>
      </c>
      <c r="H34" s="3" t="e">
        <f t="shared" si="1"/>
        <v>#DIV/0!</v>
      </c>
      <c r="I34" s="3">
        <f>D34/E34</f>
        <v>0</v>
      </c>
    </row>
    <row r="35" spans="4:13" x14ac:dyDescent="0.25">
      <c r="D35" s="3"/>
      <c r="E35" s="5"/>
      <c r="F35" s="7"/>
      <c r="G35" s="6" t="e">
        <f t="shared" si="0"/>
        <v>#DIV/0!</v>
      </c>
      <c r="H35" s="6" t="e">
        <f t="shared" si="1"/>
        <v>#DIV/0!</v>
      </c>
      <c r="I35" s="3" t="e">
        <f>D35/E35</f>
        <v>#DIV/0!</v>
      </c>
    </row>
    <row r="36" spans="4:13" x14ac:dyDescent="0.25">
      <c r="D36" s="3"/>
      <c r="E36" s="6"/>
      <c r="F36" s="6"/>
      <c r="G36" s="6" t="e">
        <f t="shared" si="0"/>
        <v>#DIV/0!</v>
      </c>
      <c r="H36" s="6" t="e">
        <f t="shared" si="1"/>
        <v>#DIV/0!</v>
      </c>
      <c r="I36" s="3" t="e">
        <f>D36/E36</f>
        <v>#DIV/0!</v>
      </c>
    </row>
    <row r="37" spans="4:13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3" x14ac:dyDescent="0.25">
      <c r="E38" t="s">
        <v>21</v>
      </c>
    </row>
    <row r="39" spans="4:13" x14ac:dyDescent="0.25">
      <c r="E39" s="3">
        <v>225</v>
      </c>
      <c r="F39" s="2">
        <v>3500000</v>
      </c>
      <c r="G39" s="3">
        <f>F39/E39</f>
        <v>15555.555555555555</v>
      </c>
      <c r="H39">
        <v>210000</v>
      </c>
      <c r="I39">
        <v>30000</v>
      </c>
      <c r="J39" s="3">
        <f t="shared" ref="J39:J44" si="2">I39+H39+F39</f>
        <v>3740000</v>
      </c>
      <c r="K39" s="3">
        <f>J39/E39</f>
        <v>16622.222222222223</v>
      </c>
      <c r="L39" s="7">
        <f>J39/719</f>
        <v>5201.6689847009739</v>
      </c>
      <c r="M39" s="3"/>
    </row>
    <row r="40" spans="4:13" x14ac:dyDescent="0.25">
      <c r="E40" s="3">
        <v>225</v>
      </c>
      <c r="F40" s="2">
        <v>3600000</v>
      </c>
      <c r="G40" s="3">
        <f>F40/E40</f>
        <v>16000</v>
      </c>
      <c r="H40">
        <v>210000</v>
      </c>
      <c r="I40">
        <v>30000</v>
      </c>
      <c r="J40" s="3">
        <f t="shared" si="2"/>
        <v>3840000</v>
      </c>
      <c r="K40" s="3">
        <f t="shared" ref="K40:K44" si="3">J40/E40</f>
        <v>17066.666666666668</v>
      </c>
      <c r="L40" s="7" t="e">
        <f>J40/D40</f>
        <v>#DIV/0!</v>
      </c>
      <c r="M40" s="3" t="e">
        <f>F40/D40</f>
        <v>#DIV/0!</v>
      </c>
    </row>
    <row r="41" spans="4:13" x14ac:dyDescent="0.25">
      <c r="D41" s="3"/>
      <c r="E41" s="3"/>
      <c r="F41" s="3"/>
      <c r="G41" s="3" t="e">
        <f t="shared" ref="G41:G44" si="4">F41/E41</f>
        <v>#DIV/0!</v>
      </c>
      <c r="H41" s="3">
        <v>51000</v>
      </c>
      <c r="I41" s="3">
        <v>30000</v>
      </c>
      <c r="J41" s="3">
        <f t="shared" si="2"/>
        <v>81000</v>
      </c>
      <c r="K41" s="3" t="e">
        <f t="shared" si="3"/>
        <v>#DIV/0!</v>
      </c>
      <c r="L41" s="3" t="e">
        <f>J41/D41</f>
        <v>#DIV/0!</v>
      </c>
      <c r="M41" s="3"/>
    </row>
    <row r="42" spans="4:13" x14ac:dyDescent="0.25">
      <c r="D42" s="3"/>
      <c r="E42" s="3"/>
      <c r="F42" s="3"/>
      <c r="G42" s="3" t="e">
        <f t="shared" si="4"/>
        <v>#DIV/0!</v>
      </c>
      <c r="H42" s="3">
        <v>726000</v>
      </c>
      <c r="I42" s="3">
        <v>30000</v>
      </c>
      <c r="J42" s="3">
        <f t="shared" si="2"/>
        <v>756000</v>
      </c>
      <c r="K42" s="3" t="e">
        <f t="shared" si="3"/>
        <v>#DIV/0!</v>
      </c>
      <c r="L42" s="3"/>
      <c r="M42" s="3"/>
    </row>
    <row r="43" spans="4:13" x14ac:dyDescent="0.25">
      <c r="G43" s="3" t="e">
        <f t="shared" si="4"/>
        <v>#DIV/0!</v>
      </c>
      <c r="H43">
        <v>1200000</v>
      </c>
      <c r="I43" s="3">
        <v>30000</v>
      </c>
      <c r="J43" s="3">
        <f t="shared" si="2"/>
        <v>1230000</v>
      </c>
      <c r="K43" s="3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3">
        <v>30000</v>
      </c>
      <c r="J44" s="3">
        <f t="shared" si="2"/>
        <v>930000</v>
      </c>
      <c r="K44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2024-02-29T10:00:31Z</dcterms:modified>
</cp:coreProperties>
</file>