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Ambernath\Harjit Narendra Sing Labana\"/>
    </mc:Choice>
  </mc:AlternateContent>
  <xr:revisionPtr revIDLastSave="0" documentId="13_ncr:1_{F9653513-B871-48F5-BEC3-2BA015B74C7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4" i="4" l="1"/>
  <c r="H28" i="4"/>
  <c r="G31" i="4"/>
  <c r="G27" i="4"/>
  <c r="G25" i="4"/>
  <c r="G26" i="4"/>
  <c r="O6" i="24"/>
  <c r="O7" i="24"/>
  <c r="O8" i="24"/>
  <c r="O9" i="24"/>
  <c r="O10" i="24"/>
  <c r="O11" i="24"/>
  <c r="O5" i="2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B9" i="4" l="1"/>
  <c r="H4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F12" i="4"/>
  <c r="G13" i="4"/>
  <c r="H14" i="4"/>
  <c r="H7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4" l="1"/>
  <c r="F9" i="4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9" i="4" l="1"/>
  <c r="H9" i="4" s="1"/>
  <c r="G9" i="4"/>
  <c r="D5" i="4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<sst xmlns="http://schemas.openxmlformats.org/spreadsheetml/2006/main" count="135" uniqueCount="92">
  <si>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</si>
  <si>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</si>
  <si>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</si>
  <si>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</si>
  <si>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</si>
  <si>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</si>
  <si>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</si>
  <si>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</si>
  <si>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</si>
  <si>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</si>
  <si>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</si>
  <si>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</si>
  <si>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</si>
  <si>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</si>
  <si>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</si>
  <si>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</si>
  <si>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</si>
  <si>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</si>
  <si>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</si>
  <si>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</si>
  <si>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</si>
  <si>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</si>
  <si>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</si>
  <si>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</si>
  <si>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</si>
  <si>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</si>
  <si>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</si>
  <si>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</si>
  <si>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</si>
  <si>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</si>
  <si>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</si>
  <si>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</si>
  <si>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</si>
  <si>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</si>
  <si>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</si>
  <si>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</si>
  <si>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</si>
  <si>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</si>
  <si>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</si>
  <si>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</si>
  <si>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</si>
  <si>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</si>
  <si>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</si>
  <si>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</si>
  <si>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</si>
  <si>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</si>
  <si>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</si>
  <si>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</si>
  <si>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</si>
  <si>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</si>
  <si>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</si>
  <si>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</si>
  <si>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</si>
  <si>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</si>
  <si>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</si>
  <si>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</si>
  <si>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</si>
  <si>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</si>
  <si>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</si>
  <si>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</si>
  <si>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</si>
  <si>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</si>
  <si>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</si>
  <si>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</si>
  <si>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</si>
  <si>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</si>
  <si>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</si>
  <si>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</si>
  <si>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</si>
  <si>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</si>
  <si>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</si>
  <si>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</si>
  <si>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</si>
  <si>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</si>
  <si>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</si>
  <si>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</si>
  <si>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</si>
  <si>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</si>
  <si>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</si>
  <si>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</si>
  <si>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</si>
  <si>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</si>
  <si>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</si>
  <si>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</si>
  <si>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23.02.2024</t>
  </si>
  <si>
    <t>ACA</t>
  </si>
  <si>
    <t>IGR-29.01.24</t>
  </si>
  <si>
    <t>IGR-25.01.24</t>
  </si>
  <si>
    <t>BALC &amp; OT</t>
  </si>
  <si>
    <t>TMCA</t>
  </si>
  <si>
    <t>IGR-12.01.24</t>
  </si>
  <si>
    <t>IGR-05.01.24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</si>
</sst>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E05387-3018-40FC-91BF-A97AD0088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7B197-B6AB-4B16-BFEA-4D2304F04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B88CED-F7CF-4F16-8897-DF426CB10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3B2508-A5CC-4C2E-A753-AC54E1A1D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78AC32-E303-4FF8-AC33-56A03261A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46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C08F8D-F0F6-4C7B-A8FE-B544ACF0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859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A5E025-8223-4F4A-9263-11929D27B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8268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A7B5C-CEE7-453E-9A3F-843868DA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O6" sqref="O6:O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2.75</v>
      </c>
      <c r="M5" s="46">
        <v>4.3</v>
      </c>
      <c r="N5" s="46">
        <f t="shared" ref="N5:N11" si="6">L5*M5</f>
        <v>11.824999999999999</v>
      </c>
      <c r="O5" s="46">
        <f>N5*10.764</f>
        <v>127.28429999999999</v>
      </c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2.2000000000000002</v>
      </c>
      <c r="M6" s="46">
        <v>1.5</v>
      </c>
      <c r="N6" s="46">
        <f t="shared" si="6"/>
        <v>3.3000000000000003</v>
      </c>
      <c r="O6" s="46">
        <f t="shared" ref="O6:O11" si="7">N6*10.764</f>
        <v>35.5212</v>
      </c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1.5</v>
      </c>
      <c r="M7" s="46">
        <v>0.45</v>
      </c>
      <c r="N7" s="46">
        <f t="shared" si="6"/>
        <v>0.67500000000000004</v>
      </c>
      <c r="O7" s="46">
        <f t="shared" si="7"/>
        <v>7.2656999999999998</v>
      </c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1.2</v>
      </c>
      <c r="M8" s="46">
        <v>1.8</v>
      </c>
      <c r="N8" s="46">
        <f t="shared" si="6"/>
        <v>2.16</v>
      </c>
      <c r="O8" s="46">
        <f t="shared" si="7"/>
        <v>23.250240000000002</v>
      </c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1.2</v>
      </c>
      <c r="M9" s="46">
        <v>1.8</v>
      </c>
      <c r="N9" s="46">
        <f t="shared" si="6"/>
        <v>2.16</v>
      </c>
      <c r="O9" s="46">
        <f t="shared" si="7"/>
        <v>23.250240000000002</v>
      </c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1.5</v>
      </c>
      <c r="M10" s="46">
        <v>2.36</v>
      </c>
      <c r="N10" s="46">
        <f t="shared" si="6"/>
        <v>3.54</v>
      </c>
      <c r="O10" s="46">
        <f t="shared" si="7"/>
        <v>38.104559999999999</v>
      </c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1.5</v>
      </c>
      <c r="M11" s="46">
        <v>0.45</v>
      </c>
      <c r="N11" s="46">
        <f t="shared" si="6"/>
        <v>0.67500000000000004</v>
      </c>
      <c r="O11" s="46">
        <f t="shared" si="7"/>
        <v>7.2656999999999998</v>
      </c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24.335000000000001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8">B24/12</f>
        <v>0</v>
      </c>
      <c r="F24" s="53">
        <f t="shared" si="8"/>
        <v>0</v>
      </c>
      <c r="G24" s="53">
        <f t="shared" si="8"/>
        <v>0</v>
      </c>
      <c r="H24" s="53">
        <f t="shared" si="8"/>
        <v>0</v>
      </c>
      <c r="I24" s="53">
        <f t="shared" si="8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8"/>
        <v>0</v>
      </c>
      <c r="F25" s="53">
        <f t="shared" si="8"/>
        <v>0</v>
      </c>
      <c r="G25" s="53">
        <f t="shared" si="8"/>
        <v>0</v>
      </c>
      <c r="H25" s="53">
        <f t="shared" si="8"/>
        <v>0</v>
      </c>
      <c r="I25" s="53">
        <f t="shared" si="8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8"/>
        <v>0</v>
      </c>
      <c r="F26" s="53">
        <f t="shared" si="8"/>
        <v>0</v>
      </c>
      <c r="G26" s="53">
        <f t="shared" si="8"/>
        <v>0</v>
      </c>
      <c r="H26" s="53">
        <f t="shared" si="8"/>
        <v>0</v>
      </c>
      <c r="I26" s="53">
        <f t="shared" si="8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8"/>
        <v>0</v>
      </c>
      <c r="F27" s="53">
        <f t="shared" si="8"/>
        <v>0</v>
      </c>
      <c r="G27" s="53">
        <f t="shared" si="8"/>
        <v>0</v>
      </c>
      <c r="H27" s="53">
        <f t="shared" si="8"/>
        <v>0</v>
      </c>
      <c r="I27" s="53">
        <f t="shared" si="8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8"/>
        <v>0</v>
      </c>
      <c r="F28" s="53">
        <f t="shared" si="8"/>
        <v>0</v>
      </c>
      <c r="G28" s="53">
        <f t="shared" si="8"/>
        <v>0</v>
      </c>
      <c r="H28" s="53">
        <f t="shared" si="8"/>
        <v>0</v>
      </c>
      <c r="I28" s="53">
        <f t="shared" si="8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8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9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8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9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24" sqref="H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8000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5500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308</v>
      </c>
      <c r="D18" s="26"/>
      <c r="F18" s="19"/>
    </row>
    <row r="19" spans="1:6" x14ac:dyDescent="0.25">
      <c r="A19" s="16" t="s">
        <v>74</v>
      </c>
      <c r="B19" s="6"/>
      <c r="C19" s="32">
        <f>C18*C16</f>
        <v>2464000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2217600</v>
      </c>
      <c r="D20" s="32"/>
      <c r="F20" s="19"/>
    </row>
    <row r="21" spans="1:6" x14ac:dyDescent="0.25">
      <c r="A21" s="16" t="s">
        <v>25</v>
      </c>
      <c r="C21" s="35">
        <f>C19*80%</f>
        <v>1971200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770000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5133.333333333333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H30" sqref="H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375</v>
      </c>
      <c r="C2" s="4">
        <f t="shared" ref="C2:C16" si="1">B2*1.2</f>
        <v>450</v>
      </c>
      <c r="D2" s="4">
        <f t="shared" ref="D2:D16" si="2">C2*1.2</f>
        <v>540</v>
      </c>
      <c r="E2" s="5">
        <f t="shared" ref="E2:E16" si="3">R2</f>
        <v>2450000</v>
      </c>
      <c r="F2" s="4">
        <f t="shared" ref="F2:F15" si="4">ROUND((E2/B2),0)</f>
        <v>6533</v>
      </c>
      <c r="G2" s="4">
        <f t="shared" ref="G2:G15" si="5">ROUND((E2/C2),0)</f>
        <v>5444</v>
      </c>
      <c r="H2" s="4">
        <f t="shared" ref="H2:H15" si="6">ROUND((E2/D2),0)</f>
        <v>4537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375</v>
      </c>
      <c r="R2" s="2">
        <v>2450000</v>
      </c>
      <c r="S2" s="2" t="s">
        <v>90</v>
      </c>
    </row>
    <row r="3" spans="1:19" x14ac:dyDescent="0.25">
      <c r="A3" s="4">
        <v>2</v>
      </c>
      <c r="B3" s="4">
        <f t="shared" si="0"/>
        <v>368</v>
      </c>
      <c r="C3" s="4">
        <f t="shared" si="1"/>
        <v>441.59999999999997</v>
      </c>
      <c r="D3" s="4">
        <f t="shared" si="2"/>
        <v>529.91999999999996</v>
      </c>
      <c r="E3" s="5">
        <f t="shared" si="3"/>
        <v>2900000</v>
      </c>
      <c r="F3" s="77">
        <f t="shared" si="4"/>
        <v>7880</v>
      </c>
      <c r="G3" s="77">
        <f t="shared" si="5"/>
        <v>6567</v>
      </c>
      <c r="H3" s="77">
        <f t="shared" si="6"/>
        <v>5473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368</v>
      </c>
      <c r="R3" s="78">
        <v>2900000</v>
      </c>
      <c r="S3" s="78" t="s">
        <v>86</v>
      </c>
    </row>
    <row r="4" spans="1:19" x14ac:dyDescent="0.25">
      <c r="A4" s="4">
        <v>3</v>
      </c>
      <c r="B4" s="4">
        <f t="shared" si="0"/>
        <v>325</v>
      </c>
      <c r="C4" s="4">
        <f t="shared" si="1"/>
        <v>390</v>
      </c>
      <c r="D4" s="4">
        <f t="shared" si="2"/>
        <v>468</v>
      </c>
      <c r="E4" s="5">
        <f t="shared" si="3"/>
        <v>2176000</v>
      </c>
      <c r="F4" s="4">
        <f t="shared" si="4"/>
        <v>6695</v>
      </c>
      <c r="G4" s="4">
        <f t="shared" si="5"/>
        <v>5579</v>
      </c>
      <c r="H4" s="4">
        <f t="shared" si="6"/>
        <v>4650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325</v>
      </c>
      <c r="R4" s="2">
        <v>2176000</v>
      </c>
      <c r="S4" s="2" t="s">
        <v>87</v>
      </c>
    </row>
    <row r="5" spans="1:19" x14ac:dyDescent="0.25">
      <c r="A5" s="4">
        <v>4</v>
      </c>
      <c r="B5" s="4">
        <f t="shared" si="0"/>
        <v>487</v>
      </c>
      <c r="C5" s="4">
        <f t="shared" si="1"/>
        <v>584.4</v>
      </c>
      <c r="D5" s="4">
        <f t="shared" si="2"/>
        <v>701.28</v>
      </c>
      <c r="E5" s="5">
        <f t="shared" si="3"/>
        <v>3575000</v>
      </c>
      <c r="F5" s="4">
        <f t="shared" si="4"/>
        <v>7341</v>
      </c>
      <c r="G5" s="4">
        <f t="shared" si="5"/>
        <v>6117</v>
      </c>
      <c r="H5" s="4">
        <f t="shared" si="6"/>
        <v>5098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487</v>
      </c>
      <c r="R5" s="2">
        <v>3575000</v>
      </c>
      <c r="S5" s="2" t="s">
        <v>91</v>
      </c>
    </row>
    <row r="6" spans="1:19" x14ac:dyDescent="0.25">
      <c r="A6" s="4">
        <v>5</v>
      </c>
      <c r="B6" s="4">
        <f t="shared" si="0"/>
        <v>456</v>
      </c>
      <c r="C6" s="4">
        <f t="shared" si="1"/>
        <v>547.19999999999993</v>
      </c>
      <c r="D6" s="4">
        <f t="shared" si="2"/>
        <v>656.63999999999987</v>
      </c>
      <c r="E6" s="5">
        <f t="shared" si="3"/>
        <v>3500000</v>
      </c>
      <c r="F6" s="77">
        <f t="shared" si="4"/>
        <v>7675</v>
      </c>
      <c r="G6" s="77">
        <f t="shared" si="5"/>
        <v>6396</v>
      </c>
      <c r="H6" s="77">
        <f t="shared" si="6"/>
        <v>5330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456</v>
      </c>
      <c r="R6" s="78">
        <v>3500000</v>
      </c>
      <c r="S6" s="78" t="s">
        <v>91</v>
      </c>
    </row>
    <row r="7" spans="1:19" x14ac:dyDescent="0.25">
      <c r="A7" s="4">
        <v>6</v>
      </c>
      <c r="B7" s="4">
        <f t="shared" si="0"/>
        <v>308</v>
      </c>
      <c r="C7" s="4">
        <f t="shared" si="1"/>
        <v>369.59999999999997</v>
      </c>
      <c r="D7" s="4">
        <f t="shared" si="2"/>
        <v>443.51999999999992</v>
      </c>
      <c r="E7" s="5">
        <f t="shared" si="3"/>
        <v>2390000</v>
      </c>
      <c r="F7" s="77">
        <f t="shared" si="4"/>
        <v>7760</v>
      </c>
      <c r="G7" s="77">
        <f t="shared" si="5"/>
        <v>6466</v>
      </c>
      <c r="H7" s="77">
        <f t="shared" si="6"/>
        <v>5389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308</v>
      </c>
      <c r="R7" s="78">
        <v>2390000</v>
      </c>
      <c r="S7" s="2"/>
    </row>
    <row r="8" spans="1:19" x14ac:dyDescent="0.25">
      <c r="A8" s="4">
        <v>7</v>
      </c>
      <c r="B8" s="4">
        <f t="shared" si="0"/>
        <v>308</v>
      </c>
      <c r="C8" s="4">
        <f t="shared" si="1"/>
        <v>369.59999999999997</v>
      </c>
      <c r="D8" s="4">
        <f t="shared" si="2"/>
        <v>443.51999999999992</v>
      </c>
      <c r="E8" s="5">
        <f t="shared" si="3"/>
        <v>2600000</v>
      </c>
      <c r="F8" s="77">
        <f t="shared" si="4"/>
        <v>8442</v>
      </c>
      <c r="G8" s="77">
        <f t="shared" si="5"/>
        <v>7035</v>
      </c>
      <c r="H8" s="77">
        <f t="shared" si="6"/>
        <v>5862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308</v>
      </c>
      <c r="R8" s="78">
        <v>2600000</v>
      </c>
      <c r="S8" s="2"/>
    </row>
    <row r="9" spans="1:19" x14ac:dyDescent="0.25">
      <c r="A9" s="4">
        <v>8</v>
      </c>
      <c r="B9" s="4">
        <f t="shared" si="0"/>
        <v>459</v>
      </c>
      <c r="C9" s="4">
        <f t="shared" si="1"/>
        <v>550.79999999999995</v>
      </c>
      <c r="D9" s="4">
        <f t="shared" si="2"/>
        <v>660.95999999999992</v>
      </c>
      <c r="E9" s="5">
        <f t="shared" si="3"/>
        <v>3100000</v>
      </c>
      <c r="F9" s="79">
        <f t="shared" si="4"/>
        <v>6754</v>
      </c>
      <c r="G9" s="79">
        <f t="shared" si="5"/>
        <v>5628</v>
      </c>
      <c r="H9" s="79">
        <f t="shared" si="6"/>
        <v>4690</v>
      </c>
      <c r="I9" s="79">
        <f t="shared" si="7"/>
        <v>0</v>
      </c>
      <c r="J9" s="79">
        <f t="shared" si="8"/>
        <v>0</v>
      </c>
      <c r="K9" s="80"/>
      <c r="L9" s="80"/>
      <c r="M9" s="80"/>
      <c r="N9" s="80"/>
      <c r="O9" s="80">
        <v>0</v>
      </c>
      <c r="P9" s="80">
        <f t="shared" si="9"/>
        <v>0</v>
      </c>
      <c r="Q9" s="80">
        <v>459</v>
      </c>
      <c r="R9" s="81">
        <v>3100000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2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>U14</f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f>462-G26</f>
        <v>385</v>
      </c>
    </row>
    <row r="26" spans="1:19" s="10" customFormat="1" x14ac:dyDescent="0.25">
      <c r="F26" s="57" t="s">
        <v>88</v>
      </c>
      <c r="G26" s="57">
        <f>19+58</f>
        <v>77</v>
      </c>
    </row>
    <row r="27" spans="1:19" s="10" customFormat="1" x14ac:dyDescent="0.25">
      <c r="F27" s="57" t="s">
        <v>89</v>
      </c>
      <c r="G27" s="57">
        <f>G25+G26</f>
        <v>462</v>
      </c>
    </row>
    <row r="28" spans="1:19" s="10" customFormat="1" x14ac:dyDescent="0.25">
      <c r="C28" s="72" t="s">
        <v>75</v>
      </c>
      <c r="D28" s="72" t="s">
        <v>84</v>
      </c>
      <c r="F28" s="57" t="s">
        <v>85</v>
      </c>
      <c r="G28" s="57">
        <v>308</v>
      </c>
      <c r="H28" s="10">
        <f>G27-G28</f>
        <v>154</v>
      </c>
    </row>
    <row r="29" spans="1:19" s="10" customFormat="1" x14ac:dyDescent="0.25">
      <c r="C29" s="72" t="s">
        <v>1</v>
      </c>
      <c r="D29" s="72">
        <v>2300000</v>
      </c>
      <c r="F29" s="57" t="s">
        <v>72</v>
      </c>
      <c r="G29" s="57">
        <v>370</v>
      </c>
      <c r="H29" s="10">
        <f>G29/G28</f>
        <v>1.2012987012987013</v>
      </c>
    </row>
    <row r="30" spans="1:19" s="10" customFormat="1" x14ac:dyDescent="0.25">
      <c r="F30" s="57" t="s">
        <v>73</v>
      </c>
      <c r="G30" s="57">
        <v>8000</v>
      </c>
    </row>
    <row r="31" spans="1:19" s="10" customFormat="1" x14ac:dyDescent="0.25">
      <c r="C31" s="74"/>
      <c r="D31" s="74"/>
      <c r="F31" s="74" t="s">
        <v>74</v>
      </c>
      <c r="G31" s="74">
        <f>G28*G30</f>
        <v>2464000</v>
      </c>
      <c r="H31" s="10">
        <f>G31/D29</f>
        <v>1.0713043478260869</v>
      </c>
    </row>
    <row r="32" spans="1:19" s="10" customFormat="1" x14ac:dyDescent="0.25">
      <c r="C32" s="74"/>
      <c r="D32" s="74"/>
      <c r="F32" s="74" t="s">
        <v>24</v>
      </c>
      <c r="G32" s="74">
        <f>G31*90%</f>
        <v>2217600</v>
      </c>
    </row>
    <row r="33" spans="3:7" s="10" customFormat="1" x14ac:dyDescent="0.25">
      <c r="C33" s="74"/>
      <c r="D33" s="74"/>
      <c r="F33" s="74" t="s">
        <v>25</v>
      </c>
      <c r="G33" s="74">
        <f>G31*80%</f>
        <v>1971200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2024-02-28T05:28:09Z</dcterms:modified>
</cp:coreProperties>
</file>