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66D5CBC-03B2-4ADD-8E3F-D1486810A12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" i="1" l="1"/>
  <c r="B21" i="1"/>
  <c r="F20" i="1"/>
  <c r="J41" i="1"/>
  <c r="I41" i="1"/>
  <c r="A41" i="1"/>
  <c r="C41" i="1" s="1"/>
  <c r="I40" i="1"/>
  <c r="A40" i="1"/>
  <c r="G13" i="1"/>
  <c r="J39" i="1"/>
  <c r="I39" i="1"/>
  <c r="G39" i="1"/>
  <c r="F39" i="1"/>
  <c r="A39" i="1"/>
  <c r="J38" i="1"/>
  <c r="G36" i="1"/>
  <c r="I38" i="1"/>
  <c r="A38" i="1"/>
  <c r="A37" i="1"/>
  <c r="I36" i="1"/>
  <c r="I35" i="1"/>
  <c r="B20" i="1"/>
  <c r="F6" i="1"/>
  <c r="F37" i="1"/>
  <c r="G37" i="1" s="1"/>
  <c r="F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1" i="1" l="1"/>
  <c r="G40" i="1"/>
  <c r="B12" i="1"/>
  <c r="B13" i="1" s="1"/>
  <c r="B15" i="1" s="1"/>
  <c r="B17" i="1" s="1"/>
  <c r="C37" i="1"/>
  <c r="C36" i="1"/>
  <c r="C35" i="1"/>
  <c r="B19" i="1" l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<sst xmlns="http://schemas.openxmlformats.org/spreadsheetml/2006/main" count="29" uniqueCount="27">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</sst>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0" fillId="2" borderId="0" xfId="0" applyFill="1"/>
    <xf numFmtId="0" fontId="7" fillId="2" borderId="0" xfId="0" applyFont="1" applyFill="1"/>
    <xf numFmtId="0" fontId="0" fillId="0" borderId="0" xfId="0" applyFill="1"/>
    <xf numFmtId="0" fontId="7" fillId="0" borderId="0" xfId="0" applyFont="1" applyFill="1"/>
    <xf numFmtId="0" fontId="0" fillId="0" borderId="5" xfId="0" applyFill="1" applyBorder="1"/>
    <xf numFmtId="43" fontId="0" fillId="0" borderId="5" xfId="0" applyNumberFormat="1" applyFill="1" applyBorder="1"/>
    <xf numFmtId="43" fontId="0" fillId="0" borderId="0" xfId="0" applyNumberFormat="1" applyFill="1"/>
    <xf numFmtId="0" fontId="4" fillId="0" borderId="0" xfId="0" applyFont="1" applyFill="1"/>
    <xf numFmtId="0" fontId="9" fillId="2" borderId="1" xfId="0" applyFont="1" applyFill="1" applyBorder="1"/>
    <xf numFmtId="43" fontId="10" fillId="2" borderId="1" xfId="0" applyNumberFormat="1" applyFont="1" applyFill="1" applyBorder="1"/>
    <xf numFmtId="0" fontId="11" fillId="2" borderId="1" xfId="0" applyFont="1" applyFill="1" applyBorder="1"/>
    <xf numFmtId="43" fontId="11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173091</xdr:colOff>
      <xdr:row>45</xdr:row>
      <xdr:rowOff>153618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FD1848-1680-4850-9356-E0D422BC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55491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449391-7D72-4CE2-AE41-03FEF10D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515953</xdr:colOff>
      <xdr:row>46</xdr:row>
      <xdr:rowOff>29802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549DFE-CD90-403F-89A5-C5ED2606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88753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506172</xdr:colOff>
      <xdr:row>34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B909F-6CFF-4687-A023-868548E96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0172" cy="6630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296933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1B51C-1EEA-4ECB-8281-ADE980B0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79333" cy="8087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592164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3365E8-50D8-481A-A709-78EF5B3EB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4964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4664D-0AC2-4BCD-885F-DFF80EB0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79280" cy="8764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29345</xdr:colOff>
      <xdr:row>33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2A56AD-501A-47CF-A4D1-5AB99780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5745" cy="643027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572260</xdr:colOff>
      <xdr:row>34</xdr:row>
      <xdr:rowOff>162825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13C225-7A95-4B68-BA53-0F4E4854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449060" cy="644932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10292</xdr:colOff>
      <xdr:row>34</xdr:row>
      <xdr:rowOff>38983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819396-F965-468F-A7E2-2850DA885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496692" cy="6325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4" sqref="E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39500</v>
      </c>
      <c r="C3" s="17"/>
      <c r="D3" s="10"/>
      <c r="E3">
        <v>2021</v>
      </c>
      <c r="F3" s="3">
        <v>2024</v>
      </c>
      <c r="G3" s="4">
        <f>F3-E3</f>
        <v>3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36500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639</v>
      </c>
      <c r="F6" s="3">
        <f>65.32*10.764</f>
        <v>703.10447999999985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>
        <v>532</v>
      </c>
      <c r="F13">
        <v>83</v>
      </c>
      <c r="G13" s="13">
        <f>F13+E13</f>
        <v>615</v>
      </c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36500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39500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639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56" t="s">
        <v>11</v>
      </c>
      <c r="B17" s="57">
        <f>B15*B16</f>
        <v>25240500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56" t="s">
        <v>25</v>
      </c>
      <c r="B18" s="57">
        <v>1500000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56" t="s">
        <v>26</v>
      </c>
      <c r="B19" s="57">
        <f>B18+B17</f>
        <v>26740500</v>
      </c>
      <c r="C19" s="23"/>
      <c r="D19" s="10"/>
      <c r="E19" s="5"/>
      <c r="F19" s="36">
        <v>100000</v>
      </c>
      <c r="G19" s="5"/>
      <c r="H19" s="6"/>
      <c r="M19" s="5"/>
      <c r="N19" s="6"/>
    </row>
    <row r="20" spans="1:14" ht="16.5" x14ac:dyDescent="0.3">
      <c r="A20" s="16" t="s">
        <v>12</v>
      </c>
      <c r="B20" s="24">
        <f>703*B4</f>
        <v>2109000</v>
      </c>
      <c r="C20" s="17"/>
      <c r="D20" s="10"/>
      <c r="E20" s="6"/>
      <c r="F20" s="5">
        <f>F19/0.03*12</f>
        <v>40000000</v>
      </c>
    </row>
    <row r="21" spans="1:14" ht="16.5" x14ac:dyDescent="0.3">
      <c r="A21" s="58" t="s">
        <v>16</v>
      </c>
      <c r="B21" s="59">
        <f>B19*0.045/12</f>
        <v>100276.875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640</v>
      </c>
      <c r="C27" s="8"/>
      <c r="D27" s="8"/>
      <c r="E27" s="8">
        <v>24000000</v>
      </c>
      <c r="F27" s="10">
        <f t="shared" ref="F27:F33" si="0">E27/B27</f>
        <v>37500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638</v>
      </c>
      <c r="C28" s="8"/>
      <c r="D28" s="8"/>
      <c r="E28" s="8">
        <v>24500000</v>
      </c>
      <c r="F28" s="10">
        <f t="shared" si="0"/>
        <v>38401.253918495298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955</v>
      </c>
      <c r="C29" s="8"/>
      <c r="D29" s="8"/>
      <c r="E29" s="10">
        <v>36600000</v>
      </c>
      <c r="F29" s="10">
        <f t="shared" si="0"/>
        <v>38324.607329842933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907</v>
      </c>
      <c r="C30" s="8"/>
      <c r="D30" s="8"/>
      <c r="E30" s="10">
        <v>35600000</v>
      </c>
      <c r="F30" s="10">
        <f t="shared" si="0"/>
        <v>39250.275633958103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640</v>
      </c>
      <c r="C31" s="25"/>
      <c r="E31" s="26">
        <v>25000000</v>
      </c>
      <c r="F31" s="26">
        <f t="shared" si="0"/>
        <v>39062.5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1" x14ac:dyDescent="0.25">
      <c r="A33" s="50"/>
      <c r="B33" s="51"/>
      <c r="C33" s="50"/>
      <c r="D33" s="50"/>
      <c r="E33" s="52"/>
      <c r="F33" s="53" t="e">
        <f t="shared" si="0"/>
        <v>#DIV/0!</v>
      </c>
      <c r="G33" s="53" t="e">
        <f t="shared" si="1"/>
        <v>#DIV/0!</v>
      </c>
      <c r="H33" s="53" t="e">
        <f>E33/#REF!</f>
        <v>#REF!</v>
      </c>
      <c r="I33" s="50"/>
      <c r="J33" s="50"/>
      <c r="K33" s="50"/>
    </row>
    <row r="34" spans="1:11" x14ac:dyDescent="0.25">
      <c r="A34" s="50"/>
      <c r="B34" s="51"/>
      <c r="C34" s="50"/>
      <c r="D34" s="50"/>
      <c r="E34" s="50"/>
      <c r="F34" s="50"/>
      <c r="G34" s="50"/>
      <c r="H34" s="50"/>
      <c r="I34" s="50"/>
      <c r="J34" s="50"/>
      <c r="K34" s="50"/>
    </row>
    <row r="35" spans="1:11" x14ac:dyDescent="0.25">
      <c r="A35" s="50">
        <v>925</v>
      </c>
      <c r="B35" s="51">
        <v>28750000</v>
      </c>
      <c r="C35" s="50">
        <f t="shared" ref="C35:C41" si="2">B35/A35</f>
        <v>31081.08108108108</v>
      </c>
      <c r="D35" s="50">
        <v>1725000</v>
      </c>
      <c r="E35" s="50">
        <v>30000</v>
      </c>
      <c r="F35" s="50">
        <f>E35+D35+B35</f>
        <v>30505000</v>
      </c>
      <c r="G35" s="50">
        <f>F35/A35</f>
        <v>32978.37837837838</v>
      </c>
      <c r="H35" s="54" t="e">
        <f>F35/#REF!</f>
        <v>#REF!</v>
      </c>
      <c r="I35" s="50">
        <f>A35*1.1</f>
        <v>1017.5000000000001</v>
      </c>
      <c r="J35" s="50"/>
      <c r="K35" s="50"/>
    </row>
    <row r="36" spans="1:11" x14ac:dyDescent="0.25">
      <c r="A36" s="48">
        <v>671</v>
      </c>
      <c r="B36" s="49">
        <v>22200000</v>
      </c>
      <c r="C36" s="48">
        <f t="shared" si="2"/>
        <v>33084.947839046203</v>
      </c>
      <c r="D36" s="50">
        <v>1110000</v>
      </c>
      <c r="E36" s="50">
        <v>30000</v>
      </c>
      <c r="F36" s="50">
        <f>E36+D36+B36</f>
        <v>23340000</v>
      </c>
      <c r="G36" s="50">
        <f>F36/A36</f>
        <v>34783.904619970192</v>
      </c>
      <c r="H36" s="54" t="e">
        <f>F36/#REF!</f>
        <v>#REF!</v>
      </c>
      <c r="I36" s="50">
        <f>A36/1.1</f>
        <v>610</v>
      </c>
      <c r="J36" s="50"/>
      <c r="K36" s="50"/>
    </row>
    <row r="37" spans="1:11" x14ac:dyDescent="0.25">
      <c r="A37" s="48">
        <f>47.75*10.764</f>
        <v>513.98099999999999</v>
      </c>
      <c r="B37" s="49">
        <v>18075000</v>
      </c>
      <c r="C37" s="48">
        <f t="shared" si="2"/>
        <v>35166.669585062482</v>
      </c>
      <c r="D37" s="50">
        <v>1084500</v>
      </c>
      <c r="E37" s="50">
        <v>30000</v>
      </c>
      <c r="F37" s="50">
        <f>E37+D37+B37</f>
        <v>19189500</v>
      </c>
      <c r="G37" s="50">
        <f>F37/A37</f>
        <v>37335.037676489985</v>
      </c>
      <c r="H37" s="50"/>
      <c r="I37" s="50"/>
      <c r="J37" s="50"/>
      <c r="K37" s="50"/>
    </row>
    <row r="38" spans="1:11" ht="15.75" x14ac:dyDescent="0.25">
      <c r="A38" s="55">
        <f>134.59*10.764</f>
        <v>1448.72676</v>
      </c>
      <c r="B38" s="51">
        <v>37600000</v>
      </c>
      <c r="C38" s="50">
        <f t="shared" si="2"/>
        <v>25953.824446509152</v>
      </c>
      <c r="D38" s="50">
        <v>2256000</v>
      </c>
      <c r="E38" s="50">
        <v>30000</v>
      </c>
      <c r="F38" s="50">
        <f>E38+D38+B38</f>
        <v>39886000</v>
      </c>
      <c r="G38" s="50">
        <f>F38/A38</f>
        <v>27531.761751953833</v>
      </c>
      <c r="H38" s="50"/>
      <c r="I38" s="50">
        <f>A38/1.1</f>
        <v>1317.0243272727271</v>
      </c>
      <c r="J38" s="50">
        <f>B38/I38</f>
        <v>28549.206891160073</v>
      </c>
      <c r="K38" s="50"/>
    </row>
    <row r="39" spans="1:11" ht="15.75" x14ac:dyDescent="0.25">
      <c r="A39" s="55">
        <f>88.54*10.764</f>
        <v>953.04456000000005</v>
      </c>
      <c r="B39" s="51">
        <v>28190250</v>
      </c>
      <c r="C39" s="50">
        <f t="shared" si="2"/>
        <v>29579.152101765314</v>
      </c>
      <c r="D39" s="50">
        <v>1691500</v>
      </c>
      <c r="E39" s="50">
        <v>30000</v>
      </c>
      <c r="F39" s="50">
        <f>E39+D39+B39</f>
        <v>29911750</v>
      </c>
      <c r="G39" s="50">
        <f>F39/A39</f>
        <v>31385.468482187232</v>
      </c>
      <c r="H39" s="50"/>
      <c r="I39" s="50">
        <f>A39/1.1</f>
        <v>866.40414545454541</v>
      </c>
      <c r="J39" s="50">
        <f>B39/I39</f>
        <v>32537.06731194185</v>
      </c>
      <c r="K39" s="50"/>
    </row>
    <row r="40" spans="1:11" ht="15.75" x14ac:dyDescent="0.25">
      <c r="A40" s="55">
        <f>121.6*10.764</f>
        <v>1308.9023999999999</v>
      </c>
      <c r="B40" s="51">
        <v>40684500</v>
      </c>
      <c r="C40" s="50">
        <f t="shared" si="2"/>
        <v>31082.913439535296</v>
      </c>
      <c r="D40" s="50">
        <v>2441500</v>
      </c>
      <c r="E40" s="50">
        <v>30000</v>
      </c>
      <c r="F40" s="50">
        <f>E40+D40+B40</f>
        <v>43156000</v>
      </c>
      <c r="G40" s="50">
        <f>F40/A40</f>
        <v>32971.136732578379</v>
      </c>
      <c r="H40" s="50"/>
      <c r="I40" s="50">
        <f>A40/1.1</f>
        <v>1189.9112727272725</v>
      </c>
      <c r="J40" s="50">
        <f>B40/I40</f>
        <v>34191.204783488829</v>
      </c>
      <c r="K40" s="50"/>
    </row>
    <row r="41" spans="1:11" ht="15.75" x14ac:dyDescent="0.25">
      <c r="A41" s="55">
        <f>88.54*10.764</f>
        <v>953.04456000000005</v>
      </c>
      <c r="B41" s="51">
        <v>28190250</v>
      </c>
      <c r="C41" s="50">
        <f t="shared" si="2"/>
        <v>29579.152101765314</v>
      </c>
      <c r="D41" s="50">
        <v>1220500</v>
      </c>
      <c r="E41" s="50">
        <v>30000</v>
      </c>
      <c r="F41" s="50">
        <f>E41+D41+B41</f>
        <v>29440750</v>
      </c>
      <c r="G41" s="50">
        <f>F41/A41</f>
        <v>30891.262838749113</v>
      </c>
      <c r="H41" s="50"/>
      <c r="I41" s="50">
        <f>A41/1.1</f>
        <v>866.40414545454541</v>
      </c>
      <c r="J41" s="50">
        <f>B41/I41</f>
        <v>32537.06731194185</v>
      </c>
      <c r="K41" s="50"/>
    </row>
    <row r="42" spans="1:11" ht="15.75" x14ac:dyDescent="0.25">
      <c r="A42" s="55"/>
      <c r="B42" s="51"/>
      <c r="C42" s="50"/>
      <c r="D42" s="50"/>
      <c r="E42" s="50"/>
      <c r="F42" s="50"/>
      <c r="G42" s="50"/>
      <c r="H42" s="50"/>
      <c r="I42" s="50"/>
      <c r="J42" s="50"/>
      <c r="K42" s="50"/>
    </row>
    <row r="43" spans="1:11" ht="15.75" x14ac:dyDescent="0.25">
      <c r="A43" s="30"/>
    </row>
    <row r="44" spans="1:11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2024-03-02T10:23:41Z</dcterms:modified>
</cp:coreProperties>
</file>