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D:\Report Making Cases\Sapna Rajgharia_malad\"/>
    </mc:Choice>
  </mc:AlternateContent>
  <xr:revisionPtr revIDLastSave="0" documentId="13_ncr:1_{03EB7F1B-6458-43BB-AF88-E1EB9D6A38FB}"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workbook>
</file>

<file path=xl/calcChain.xml><?xml version="1.0" encoding="utf-8"?>
<calcChain xmlns="http://schemas.openxmlformats.org/spreadsheetml/2006/main">
  <c r="K15" i="1" l="1"/>
  <c r="L14" i="1"/>
  <c r="K14" i="1"/>
  <c r="L13" i="1"/>
  <c r="L10" i="1"/>
  <c r="K11" i="1"/>
  <c r="M9" i="1"/>
  <c r="L9" i="1"/>
  <c r="K9" i="1"/>
  <c r="L8" i="1"/>
  <c r="K8" i="1"/>
  <c r="O24" i="1"/>
  <c r="O23" i="1"/>
  <c r="R19" i="1"/>
  <c r="R18" i="1"/>
  <c r="R17" i="1"/>
  <c r="O86" i="1" l="1"/>
  <c r="M71" i="1" l="1"/>
  <c r="M70" i="1"/>
  <c r="M72" i="1" s="1"/>
  <c r="M65" i="1"/>
  <c r="M64" i="1"/>
  <c r="M66" i="1" s="1"/>
  <c r="L65" i="1"/>
  <c r="O106" i="1"/>
  <c r="N106" i="1"/>
  <c r="O105" i="1"/>
  <c r="O104" i="1"/>
  <c r="M67" i="1" l="1"/>
  <c r="M68" i="1"/>
  <c r="L47" i="1"/>
  <c r="O3" i="1" l="1"/>
  <c r="O4" i="1" l="1"/>
  <c r="AL9" i="1" l="1"/>
  <c r="O8" i="1" l="1"/>
  <c r="E3" i="1" l="1"/>
  <c r="E4" i="1" l="1"/>
  <c r="E7" i="1" l="1"/>
  <c r="E6" i="1" l="1"/>
  <c r="E12" i="1" l="1"/>
  <c r="E8" i="1" l="1"/>
  <c r="E10" i="1" l="1"/>
  <c r="E9" i="1" l="1"/>
  <c r="E11" i="1"/>
  <c r="E13" i="1"/>
  <c r="E14" i="1"/>
  <c r="E15" i="1"/>
  <c r="E16" i="1"/>
  <c r="E17" i="1"/>
  <c r="E18" i="1"/>
  <c r="E20" i="1" l="1"/>
  <c r="G20" i="1" s="1"/>
  <c r="F20" i="1"/>
  <c r="H20" i="1" s="1"/>
  <c r="I20" i="1" l="1"/>
  <c r="F10" i="1"/>
  <c r="H10" i="1" s="1"/>
  <c r="G10" i="1"/>
  <c r="F9" i="1"/>
  <c r="H9" i="1" s="1"/>
  <c r="G9" i="1"/>
  <c r="F8" i="1"/>
  <c r="H8" i="1" s="1"/>
  <c r="G8" i="1"/>
  <c r="F7" i="1"/>
  <c r="H7" i="1" s="1"/>
  <c r="G7" i="1"/>
  <c r="F6" i="1"/>
  <c r="H6" i="1" s="1"/>
  <c r="G6" i="1"/>
  <c r="F5" i="1"/>
  <c r="H5" i="1" s="1"/>
  <c r="E5" i="1"/>
  <c r="G5" i="1" s="1"/>
  <c r="F4" i="1"/>
  <c r="H4" i="1" s="1"/>
  <c r="G4" i="1"/>
  <c r="F3" i="1"/>
  <c r="H3" i="1" s="1"/>
  <c r="G3" i="1"/>
  <c r="F2" i="1"/>
  <c r="H2" i="1" s="1"/>
  <c r="E2" i="1"/>
  <c r="G2" i="1" s="1"/>
  <c r="F17" i="1"/>
  <c r="H17" i="1" s="1"/>
  <c r="G17" i="1"/>
  <c r="I2" i="1" l="1"/>
  <c r="I3" i="1"/>
  <c r="I4" i="1"/>
  <c r="I5" i="1"/>
  <c r="I6" i="1"/>
  <c r="I7" i="1"/>
  <c r="I8" i="1"/>
  <c r="I9" i="1"/>
  <c r="I10" i="1"/>
  <c r="I17" i="1"/>
  <c r="F19" i="1" l="1"/>
  <c r="H19" i="1" s="1"/>
  <c r="E19" i="1"/>
  <c r="G19" i="1" s="1"/>
  <c r="I19" i="1" l="1"/>
  <c r="O9" i="1" l="1"/>
  <c r="O11" i="1" l="1"/>
  <c r="O10" i="1"/>
  <c r="F30" i="1"/>
  <c r="H30" i="1" s="1"/>
  <c r="E30" i="1"/>
  <c r="G30" i="1" s="1"/>
  <c r="F29" i="1"/>
  <c r="H29" i="1" s="1"/>
  <c r="E29" i="1"/>
  <c r="G29" i="1" s="1"/>
  <c r="F28" i="1"/>
  <c r="H28" i="1" s="1"/>
  <c r="E28" i="1"/>
  <c r="G28" i="1" s="1"/>
  <c r="F27" i="1"/>
  <c r="H27" i="1" s="1"/>
  <c r="E27" i="1"/>
  <c r="G27" i="1" s="1"/>
  <c r="F26" i="1"/>
  <c r="H26" i="1" s="1"/>
  <c r="E26" i="1"/>
  <c r="G26" i="1" s="1"/>
  <c r="F25" i="1"/>
  <c r="H25" i="1" s="1"/>
  <c r="E25" i="1"/>
  <c r="G25" i="1" s="1"/>
  <c r="F24" i="1"/>
  <c r="H24" i="1" s="1"/>
  <c r="E24" i="1"/>
  <c r="G24" i="1" s="1"/>
  <c r="F11" i="1"/>
  <c r="H11" i="1" s="1"/>
  <c r="F12" i="1"/>
  <c r="H12" i="1" s="1"/>
  <c r="F13" i="1"/>
  <c r="H13" i="1" s="1"/>
  <c r="F14" i="1"/>
  <c r="H14" i="1" s="1"/>
  <c r="F15" i="1"/>
  <c r="H15" i="1" s="1"/>
  <c r="F16" i="1"/>
  <c r="H16" i="1" s="1"/>
  <c r="F18" i="1"/>
  <c r="H18" i="1" s="1"/>
  <c r="F21" i="1"/>
  <c r="H21" i="1" s="1"/>
  <c r="F22" i="1"/>
  <c r="H22" i="1" s="1"/>
  <c r="F23" i="1"/>
  <c r="H23" i="1" s="1"/>
  <c r="E21" i="1"/>
  <c r="G21" i="1" s="1"/>
  <c r="E22" i="1"/>
  <c r="G22" i="1" s="1"/>
  <c r="E23" i="1"/>
  <c r="G23" i="1" s="1"/>
  <c r="G11" i="1"/>
  <c r="G12" i="1"/>
  <c r="G13" i="1"/>
  <c r="G14" i="1"/>
  <c r="G15" i="1"/>
  <c r="G16" i="1"/>
  <c r="G18" i="1"/>
  <c r="I22" i="1" l="1"/>
  <c r="I18" i="1"/>
  <c r="I16" i="1"/>
  <c r="I14" i="1"/>
  <c r="I27" i="1"/>
  <c r="I28" i="1"/>
  <c r="I29" i="1"/>
  <c r="I30" i="1"/>
  <c r="I13" i="1"/>
  <c r="I12" i="1"/>
  <c r="I21" i="1"/>
  <c r="I15" i="1"/>
  <c r="I26" i="1"/>
  <c r="I25" i="1"/>
  <c r="I24" i="1"/>
  <c r="I23" i="1"/>
  <c r="I11" i="1"/>
  <c r="J2" i="1" l="1"/>
  <c r="J3" i="1" s="1"/>
  <c r="J4" i="1" l="1"/>
  <c r="J5" i="1" l="1"/>
  <c r="J6" i="1" l="1"/>
  <c r="J7" i="1" s="1"/>
  <c r="J8" i="1" l="1"/>
  <c r="J9" i="1" l="1"/>
  <c r="J10" i="1" s="1"/>
  <c r="J11" i="1" s="1"/>
  <c r="J12" i="1" s="1"/>
  <c r="J13" i="1" s="1"/>
  <c r="J14" i="1" s="1"/>
  <c r="J15" i="1" l="1"/>
  <c r="J16" i="1" s="1"/>
  <c r="J17" i="1" s="1"/>
  <c r="J18" i="1" s="1"/>
  <c r="J19" i="1" s="1"/>
  <c r="J20" i="1" s="1"/>
  <c r="J21" i="1" s="1"/>
  <c r="J22" i="1" s="1"/>
  <c r="J23" i="1" s="1"/>
  <c r="J24" i="1" s="1"/>
  <c r="J25" i="1" s="1"/>
  <c r="J26" i="1" s="1"/>
  <c r="J27" i="1" s="1"/>
  <c r="J28" i="1" s="1"/>
  <c r="J29" i="1" s="1"/>
  <c r="J30" i="1" s="1"/>
</calcChain>
</file>

<file path=xl/sharedStrings.xml><?xml version="1.0" encoding="utf-8"?>
<sst xmlns="http://schemas.openxmlformats.org/spreadsheetml/2006/main" count="61" uniqueCount="47">
  <si>
    <t>Foot</t>
  </si>
  <si>
    <t>Inch</t>
  </si>
  <si>
    <t>foot</t>
  </si>
  <si>
    <t>Inch Cal.</t>
  </si>
  <si>
    <t>Inch.Cal</t>
  </si>
  <si>
    <t>total foot</t>
  </si>
  <si>
    <t>Total area</t>
  </si>
  <si>
    <t>built  up</t>
  </si>
  <si>
    <t>saleable</t>
  </si>
  <si>
    <t>carparking</t>
  </si>
  <si>
    <t>value</t>
  </si>
  <si>
    <t>total value</t>
  </si>
  <si>
    <t>distress</t>
  </si>
  <si>
    <t>realizable</t>
  </si>
  <si>
    <t>year of construction</t>
  </si>
  <si>
    <t>rate</t>
  </si>
  <si>
    <t>Flat</t>
  </si>
  <si>
    <t>Guideline rate obtained from the   Stamp Duty Ready Reckoner</t>
  </si>
  <si>
    <t>Total life</t>
  </si>
  <si>
    <t>Rent</t>
  </si>
  <si>
    <t>1RK-4.5 Sq. Ft.</t>
  </si>
  <si>
    <t>1 BHK – 7.5 Sq. Ft.</t>
  </si>
  <si>
    <t>2BHK-9.00 Sq. Ft.</t>
  </si>
  <si>
    <t>3BHK- 12.00 Sq. Ft.</t>
  </si>
  <si>
    <t>Property Value</t>
  </si>
  <si>
    <t>Carpet area</t>
  </si>
  <si>
    <t>4BHK - 15.00 Sq. Ft.</t>
  </si>
  <si>
    <t>1 Door - 1.5</t>
  </si>
  <si>
    <t>Grand total</t>
  </si>
  <si>
    <t>2011-12</t>
  </si>
  <si>
    <t>Residential</t>
  </si>
  <si>
    <t>Commercial</t>
  </si>
  <si>
    <t>Industrial</t>
  </si>
  <si>
    <t>Copy of approved building plan is not provided for verification but occupancy certificate issued by Kulgaon Badlapur Municipal Council is available it may be assumed that the construction is as per sanctioned plans.</t>
  </si>
  <si>
    <t>Open Terrace</t>
  </si>
  <si>
    <t>88/1-A (Old Gat No. 315/2)</t>
  </si>
  <si>
    <t xml:space="preserve">Major Repair &amp; Painting Charges </t>
  </si>
  <si>
    <t>2012-13</t>
  </si>
  <si>
    <t>2013-14</t>
  </si>
  <si>
    <t>2015-16</t>
  </si>
  <si>
    <t>2016-17</t>
  </si>
  <si>
    <t>2017-18</t>
  </si>
  <si>
    <t>2018-19</t>
  </si>
  <si>
    <t>2019-20</t>
  </si>
  <si>
    <t xml:space="preserve">Valuation Year </t>
  </si>
  <si>
    <t>Balance life</t>
  </si>
  <si>
    <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</si>
</sst>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11"/>
      <color theme="1"/>
      <name val="Calibri"/>
      <family val="2"/>
      <scheme val="minor"/>
    </font>
    <font>
      <b/>
      <sz val="11"/>
      <color theme="1"/>
      <name val="Arial Narrow"/>
      <family val="2"/>
    </font>
    <font>
      <sz val="11"/>
      <color rgb="FF000000"/>
      <name val="Arial Narrow"/>
      <family val="2"/>
    </font>
    <font>
      <sz val="11"/>
      <color theme="1"/>
      <name val="Arial Narrow"/>
      <family val="2"/>
    </font>
    <font>
      <sz val="11"/>
      <color rgb="FFFF0000"/>
      <name val="Arial Narrow"/>
      <family val="2"/>
    </font>
    <font>
      <sz val="11"/>
      <name val="Arial Narrow"/>
      <family val="2"/>
    </font>
    <font>
      <b/>
      <sz val="11"/>
      <color rgb="FF000000"/>
      <name val="Arial Narrow"/>
      <family val="2"/>
    </font>
    <font>
      <b/>
      <sz val="11"/>
      <color rgb="FFFF0000"/>
      <name val="Arial Narrow"/>
      <family val="2"/>
    </font>
    <font>
      <u/>
      <sz val="11"/>
      <color theme="1"/>
      <name val="Arial Narrow"/>
      <family val="2"/>
    </font>
    <font>
      <sz val="11"/>
      <color rgb="FF00B0F0"/>
      <name val="Arial Narrow"/>
      <family val="2"/>
    </font>
    <font>
      <sz val="11"/>
      <color rgb="FF00B050"/>
      <name val="Arial Narrow"/>
      <family val="2"/>
    </font>
    <font>
      <b/>
      <sz val="11"/>
      <color rgb="FFFFFFFF"/>
      <name val="Arial Narrow"/>
      <family val="2"/>
    </font>
    <font>
      <i/>
      <sz val="11"/>
      <color rgb="FFFF0000"/>
      <name val="Arial Narrow"/>
      <family val="2"/>
    </font>
    <font>
      <b/>
      <i/>
      <sz val="11"/>
      <color rgb="FFFF0000"/>
      <name val="Arial Narrow"/>
      <family val="2"/>
    </font>
  </fonts>
  <fills count="3">
    <fill>
      <patternFill patternType="none"/>
    </fill>
    <fill>
      <patternFill patternType="gray125"/>
    </fill>
    <fill>
      <patternFill patternType="solid">
        <fgColor theme="9" tint="0.39997558519241921"/>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thick">
        <color rgb="FFFFFFFF"/>
      </right>
      <top/>
      <bottom/>
      <diagonal/>
    </border>
    <border>
      <left style="medium">
        <color rgb="FFFFFFFF"/>
      </left>
      <right style="thick">
        <color rgb="FFFFFFFF"/>
      </right>
      <top style="medium">
        <color rgb="FFFFFFFF"/>
      </top>
      <bottom/>
      <diagonal/>
    </border>
    <border>
      <left style="medium">
        <color rgb="FFFFFFFF"/>
      </left>
      <right style="thick">
        <color rgb="FFFFFFFF"/>
      </right>
      <top style="medium">
        <color rgb="FFFFFFFF"/>
      </top>
      <bottom style="medium">
        <color rgb="FFFFFFFF"/>
      </bottom>
      <diagonal/>
    </border>
    <border>
      <left style="medium">
        <color rgb="FFF19D64"/>
      </left>
      <right style="medium">
        <color rgb="FFF19D64"/>
      </right>
      <top style="medium">
        <color rgb="FFF19D64"/>
      </top>
      <bottom style="medium">
        <color rgb="FFF19D64"/>
      </bottom>
      <diagonal/>
    </border>
    <border>
      <left style="medium">
        <color rgb="FFED7D31"/>
      </left>
      <right style="medium">
        <color rgb="FFED7D31"/>
      </right>
      <top style="medium">
        <color rgb="FFED7D31"/>
      </top>
      <bottom style="medium">
        <color rgb="FFED7D31"/>
      </bottom>
      <diagonal/>
    </border>
    <border>
      <left style="medium">
        <color rgb="FFED7D31"/>
      </left>
      <right style="medium">
        <color rgb="FFED7D31"/>
      </right>
      <top/>
      <bottom style="medium">
        <color rgb="FFED7D31"/>
      </bottom>
      <diagonal/>
    </border>
  </borders>
  <cellStyleXfs count="1">
    <xf numFmtId="0" fontId="0" fillId="0" borderId="0"/>
  </cellStyleXfs>
  <cellXfs count="55">
    <xf numFmtId="0" fontId="0" fillId="0" borderId="0" xfId="0"/>
    <xf numFmtId="0" fontId="3" fillId="0" borderId="0" xfId="0" applyFont="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vertical="top" wrapText="1"/>
    </xf>
    <xf numFmtId="4" fontId="4" fillId="0" borderId="0" xfId="0" applyNumberFormat="1" applyFont="1"/>
    <xf numFmtId="0" fontId="4" fillId="0" borderId="0" xfId="0" applyFont="1" applyAlignment="1">
      <alignment vertical="top"/>
    </xf>
    <xf numFmtId="0" fontId="4" fillId="0" borderId="0" xfId="0" applyFont="1"/>
    <xf numFmtId="0" fontId="3" fillId="0" borderId="0" xfId="0" applyFont="1"/>
    <xf numFmtId="0" fontId="4" fillId="0" borderId="0" xfId="0" applyFont="1" applyAlignment="1">
      <alignment horizontal="center" vertical="center" wrapText="1"/>
    </xf>
    <xf numFmtId="0" fontId="4" fillId="2" borderId="0" xfId="0" applyFont="1" applyFill="1"/>
    <xf numFmtId="0" fontId="9" fillId="0" borderId="0" xfId="0" applyFont="1" applyAlignment="1">
      <alignment vertical="center"/>
    </xf>
    <xf numFmtId="0" fontId="2" fillId="0" borderId="0" xfId="0" applyFont="1" applyAlignment="1">
      <alignment horizontal="center"/>
    </xf>
    <xf numFmtId="0" fontId="2" fillId="0" borderId="0" xfId="0" applyFont="1"/>
    <xf numFmtId="0" fontId="6" fillId="0" borderId="0" xfId="0" applyFont="1" applyAlignment="1">
      <alignment horizontal="center" vertical="top"/>
    </xf>
    <xf numFmtId="0" fontId="4" fillId="0" borderId="0" xfId="0" applyFont="1" applyAlignment="1">
      <alignment horizontal="center"/>
    </xf>
    <xf numFmtId="0" fontId="9" fillId="0" borderId="0" xfId="0" applyFont="1"/>
    <xf numFmtId="4" fontId="9" fillId="0" borderId="0" xfId="0" applyNumberFormat="1" applyFont="1"/>
    <xf numFmtId="4" fontId="6" fillId="0" borderId="0" xfId="0" applyNumberFormat="1" applyFont="1"/>
    <xf numFmtId="4" fontId="2" fillId="0" borderId="0" xfId="0" applyNumberFormat="1" applyFont="1"/>
    <xf numFmtId="0" fontId="6" fillId="0" borderId="0" xfId="0" applyFont="1"/>
    <xf numFmtId="0" fontId="5" fillId="0" borderId="0" xfId="0" applyFont="1"/>
    <xf numFmtId="4" fontId="5" fillId="0" borderId="0" xfId="0" applyNumberFormat="1" applyFont="1"/>
    <xf numFmtId="0" fontId="10" fillId="0" borderId="0" xfId="0" applyFont="1"/>
    <xf numFmtId="0" fontId="11" fillId="0" borderId="0" xfId="0" applyFont="1"/>
    <xf numFmtId="0" fontId="8" fillId="0" borderId="0" xfId="0" applyFont="1"/>
    <xf numFmtId="0" fontId="6" fillId="0" borderId="0" xfId="0" applyFont="1" applyAlignment="1">
      <alignment vertical="top"/>
    </xf>
    <xf numFmtId="0" fontId="4" fillId="0" borderId="0" xfId="0" applyFont="1" applyAlignment="1">
      <alignment horizontal="right"/>
    </xf>
    <xf numFmtId="0" fontId="7" fillId="0" borderId="0" xfId="0" applyFont="1" applyAlignment="1">
      <alignment vertical="center" wrapText="1"/>
    </xf>
    <xf numFmtId="0" fontId="4" fillId="0" borderId="0" xfId="0" applyFont="1" applyAlignment="1">
      <alignment horizontal="center" vertical="center"/>
    </xf>
    <xf numFmtId="9" fontId="9" fillId="0" borderId="0" xfId="0" applyNumberFormat="1" applyFont="1" applyAlignment="1">
      <alignment vertical="center"/>
    </xf>
    <xf numFmtId="0" fontId="4" fillId="0" borderId="0" xfId="0" applyFont="1" applyAlignment="1">
      <alignment vertical="center"/>
    </xf>
    <xf numFmtId="3" fontId="4" fillId="0" borderId="0" xfId="0" applyNumberFormat="1" applyFont="1"/>
    <xf numFmtId="0" fontId="1" fillId="0" borderId="0" xfId="0" applyFont="1" applyAlignment="1">
      <alignment horizontal="center" wrapText="1"/>
    </xf>
    <xf numFmtId="3" fontId="6" fillId="0" borderId="0" xfId="0" applyNumberFormat="1" applyFont="1"/>
    <xf numFmtId="0" fontId="4" fillId="0" borderId="0" xfId="0" applyFont="1" applyAlignment="1">
      <alignment horizontal="justify"/>
    </xf>
    <xf numFmtId="0" fontId="12" fillId="0" borderId="5" xfId="0" applyFont="1" applyBorder="1" applyAlignment="1">
      <alignment horizontal="center" vertical="top" wrapText="1"/>
    </xf>
    <xf numFmtId="0" fontId="12" fillId="0" borderId="6"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4" fillId="0" borderId="9" xfId="0" applyFont="1" applyBorder="1" applyAlignment="1">
      <alignment vertical="top" wrapText="1"/>
    </xf>
    <xf numFmtId="0" fontId="13" fillId="0" borderId="2" xfId="0" applyFont="1" applyBorder="1" applyAlignment="1">
      <alignment vertical="top" wrapText="1"/>
    </xf>
    <xf numFmtId="4" fontId="4" fillId="0" borderId="1" xfId="0" applyNumberFormat="1" applyFont="1" applyBorder="1" applyAlignment="1">
      <alignment horizontal="right" vertical="top" wrapText="1"/>
    </xf>
    <xf numFmtId="4" fontId="4" fillId="0" borderId="2" xfId="0" applyNumberFormat="1" applyFont="1" applyBorder="1" applyAlignment="1">
      <alignment horizontal="right" vertical="top" wrapText="1"/>
    </xf>
    <xf numFmtId="0" fontId="3" fillId="0" borderId="2" xfId="0" applyFont="1" applyBorder="1" applyAlignment="1">
      <alignment horizontal="right" vertical="top" wrapText="1"/>
    </xf>
    <xf numFmtId="4" fontId="13" fillId="0" borderId="10" xfId="0" applyNumberFormat="1" applyFont="1" applyBorder="1" applyAlignment="1">
      <alignment horizontal="center" vertical="top" wrapText="1"/>
    </xf>
    <xf numFmtId="4" fontId="13" fillId="0" borderId="11" xfId="0" applyNumberFormat="1" applyFont="1" applyBorder="1" applyAlignment="1">
      <alignment horizontal="center" vertical="top" wrapText="1"/>
    </xf>
    <xf numFmtId="0" fontId="4" fillId="0" borderId="1" xfId="0" applyFont="1" applyBorder="1" applyAlignment="1">
      <alignment horizontal="justify" vertical="top" wrapText="1"/>
    </xf>
    <xf numFmtId="0" fontId="4" fillId="0" borderId="2" xfId="0" applyFont="1" applyBorder="1" applyAlignment="1">
      <alignment horizontal="justify" vertical="top" wrapText="1"/>
    </xf>
    <xf numFmtId="0" fontId="4" fillId="0" borderId="2" xfId="0" applyFont="1" applyBorder="1" applyAlignment="1">
      <alignment vertical="top"/>
    </xf>
    <xf numFmtId="0" fontId="3" fillId="0" borderId="4" xfId="0" applyFont="1" applyBorder="1" applyAlignment="1">
      <alignment horizontal="center"/>
    </xf>
    <xf numFmtId="4" fontId="3" fillId="0" borderId="4" xfId="0" applyNumberFormat="1" applyFont="1" applyBorder="1" applyAlignment="1">
      <alignment horizontal="right"/>
    </xf>
    <xf numFmtId="4" fontId="4" fillId="0" borderId="3" xfId="0" applyNumberFormat="1" applyFont="1" applyBorder="1" applyAlignment="1">
      <alignment horizontal="center" vertical="top" wrapText="1"/>
    </xf>
    <xf numFmtId="164" fontId="4" fillId="0" borderId="0" xfId="0" applyNumberFormat="1" applyFont="1"/>
    <xf numFmtId="4" fontId="8" fillId="0" borderId="0" xfId="0" applyNumberFormat="1" applyFont="1"/>
    <xf numFmtId="0" fontId="4" fillId="0" borderId="0" xfId="0" applyFont="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14"/>
  <sheetViews>
    <sheetView tabSelected="1" workbookViewId="0">
      <selection activeCell="M22" sqref="M22"/>
    </sheetView>
  </sheetViews>
  <sheetFormatPr defaultRowHeight="16.5" x14ac:dyDescent="0.3"/>
  <cols>
    <col min="1" max="4" width="9.140625" style="9"/>
    <col min="5" max="6" width="9.140625" style="6"/>
    <col min="7" max="7" width="9.140625" style="6" customWidth="1"/>
    <col min="8" max="8" width="10.42578125" style="6" customWidth="1"/>
    <col min="9" max="9" width="10.28515625" style="4" customWidth="1"/>
    <col min="10" max="10" width="10.5703125" style="4" customWidth="1"/>
    <col min="11" max="11" width="15.85546875" style="4" customWidth="1"/>
    <col min="12" max="12" width="22.140625" style="6" bestFit="1" customWidth="1"/>
    <col min="13" max="13" width="49.42578125" style="6" bestFit="1" customWidth="1"/>
    <col min="14" max="14" width="51.5703125" style="6" bestFit="1" customWidth="1"/>
    <col min="15" max="15" width="34.42578125" style="6" bestFit="1" customWidth="1"/>
    <col min="16" max="16" width="22" style="6" customWidth="1"/>
    <col min="17" max="17" width="13.5703125" style="6" customWidth="1"/>
    <col min="18" max="18" width="14.42578125" style="6" bestFit="1" customWidth="1"/>
    <col min="19" max="19" width="36.28515625" style="6" bestFit="1" customWidth="1"/>
    <col min="20" max="21" width="13.42578125" style="6" bestFit="1" customWidth="1"/>
    <col min="22" max="22" width="12.140625" style="6" bestFit="1" customWidth="1"/>
    <col min="23" max="23" width="11.42578125" style="6" bestFit="1" customWidth="1"/>
    <col min="24" max="24" width="12.5703125" style="6" bestFit="1" customWidth="1"/>
    <col min="25" max="25" width="12.5703125" style="6" customWidth="1"/>
    <col min="26" max="26" width="11" style="6" bestFit="1" customWidth="1"/>
    <col min="27" max="27" width="9.140625" style="6"/>
    <col min="28" max="28" width="12.7109375" style="6" customWidth="1"/>
    <col min="29" max="29" width="23.5703125" style="6" bestFit="1" customWidth="1"/>
    <col min="30" max="30" width="14.85546875" style="6" customWidth="1"/>
    <col min="31" max="31" width="9.140625" style="6"/>
    <col min="32" max="32" width="10.5703125" style="6" customWidth="1"/>
    <col min="33" max="33" width="10.42578125" style="6" customWidth="1"/>
    <col min="34" max="16384" width="9.140625" style="6"/>
  </cols>
  <sheetData>
    <row r="1" spans="1:38" x14ac:dyDescent="0.3">
      <c r="A1" s="9" t="s">
        <v>0</v>
      </c>
      <c r="B1" s="9" t="s">
        <v>1</v>
      </c>
      <c r="C1" s="9" t="s">
        <v>2</v>
      </c>
      <c r="D1" s="9" t="s">
        <v>1</v>
      </c>
      <c r="E1" s="6" t="s">
        <v>3</v>
      </c>
      <c r="F1" s="6" t="s">
        <v>4</v>
      </c>
      <c r="G1" s="6" t="s">
        <v>5</v>
      </c>
      <c r="H1" s="6" t="s">
        <v>5</v>
      </c>
      <c r="I1" s="4" t="s">
        <v>6</v>
      </c>
      <c r="J1" s="4" t="s">
        <v>28</v>
      </c>
      <c r="L1" s="10" t="s">
        <v>20</v>
      </c>
      <c r="M1" s="10"/>
      <c r="O1" s="11" t="s">
        <v>16</v>
      </c>
      <c r="P1" s="11"/>
      <c r="Q1" s="11"/>
    </row>
    <row r="2" spans="1:38" ht="19.5" customHeight="1" x14ac:dyDescent="0.3">
      <c r="A2" s="9">
        <v>2.75</v>
      </c>
      <c r="B2" s="9">
        <v>0</v>
      </c>
      <c r="C2" s="9">
        <v>6.07</v>
      </c>
      <c r="D2" s="9">
        <v>0</v>
      </c>
      <c r="E2" s="6">
        <f t="shared" ref="E2:E10" si="0">B2/12</f>
        <v>0</v>
      </c>
      <c r="F2" s="6">
        <f t="shared" ref="F2:F10" si="1">D2/12</f>
        <v>0</v>
      </c>
      <c r="G2" s="6">
        <f t="shared" ref="G2:G10" si="2">A2+E2</f>
        <v>2.75</v>
      </c>
      <c r="H2" s="6">
        <f t="shared" ref="H2:H10" si="3">C2+F2</f>
        <v>6.07</v>
      </c>
      <c r="I2" s="4">
        <f t="shared" ref="I2:I10" si="4">G2*H2</f>
        <v>16.692500000000003</v>
      </c>
      <c r="J2" s="4">
        <f>I2</f>
        <v>16.692500000000003</v>
      </c>
      <c r="L2" s="10" t="s">
        <v>21</v>
      </c>
      <c r="M2" s="30"/>
      <c r="N2" s="6" t="s">
        <v>25</v>
      </c>
      <c r="O2" s="4">
        <v>0</v>
      </c>
      <c r="P2" s="2"/>
      <c r="Q2" s="13"/>
      <c r="R2" s="27"/>
    </row>
    <row r="3" spans="1:38" x14ac:dyDescent="0.3">
      <c r="A3" s="9">
        <v>1.1100000000000001</v>
      </c>
      <c r="B3" s="9">
        <v>0</v>
      </c>
      <c r="C3" s="9">
        <v>2.17</v>
      </c>
      <c r="D3" s="9">
        <v>0</v>
      </c>
      <c r="E3" s="6">
        <f t="shared" si="0"/>
        <v>0</v>
      </c>
      <c r="F3" s="6">
        <f t="shared" si="1"/>
        <v>0</v>
      </c>
      <c r="G3" s="6">
        <f t="shared" si="2"/>
        <v>1.1100000000000001</v>
      </c>
      <c r="H3" s="6">
        <f t="shared" si="3"/>
        <v>2.17</v>
      </c>
      <c r="I3" s="4">
        <f t="shared" si="4"/>
        <v>2.4087000000000001</v>
      </c>
      <c r="J3" s="4">
        <f>J2+I3</f>
        <v>19.101200000000002</v>
      </c>
      <c r="L3" s="10" t="s">
        <v>22</v>
      </c>
      <c r="M3" s="30"/>
      <c r="N3" s="6" t="s">
        <v>7</v>
      </c>
      <c r="O3" s="4">
        <f>O2*1.2</f>
        <v>0</v>
      </c>
      <c r="P3" s="2"/>
      <c r="Q3" s="13"/>
    </row>
    <row r="4" spans="1:38" x14ac:dyDescent="0.3">
      <c r="A4" s="9">
        <v>1.88</v>
      </c>
      <c r="B4" s="9">
        <v>0</v>
      </c>
      <c r="C4" s="9">
        <v>3.06</v>
      </c>
      <c r="D4" s="9">
        <v>0</v>
      </c>
      <c r="E4" s="6">
        <f t="shared" si="0"/>
        <v>0</v>
      </c>
      <c r="F4" s="6">
        <f t="shared" si="1"/>
        <v>0</v>
      </c>
      <c r="G4" s="6">
        <f t="shared" si="2"/>
        <v>1.88</v>
      </c>
      <c r="H4" s="6">
        <f t="shared" si="3"/>
        <v>3.06</v>
      </c>
      <c r="I4" s="4">
        <f t="shared" si="4"/>
        <v>5.7527999999999997</v>
      </c>
      <c r="J4" s="4">
        <f t="shared" ref="J4:J30" si="5">J3+I4</f>
        <v>24.854000000000003</v>
      </c>
      <c r="L4" s="15" t="s">
        <v>23</v>
      </c>
      <c r="M4" s="31"/>
      <c r="N4" s="6" t="s">
        <v>8</v>
      </c>
      <c r="O4" s="4">
        <f>ROUND((O3*1.2),0)</f>
        <v>0</v>
      </c>
      <c r="P4" s="14"/>
      <c r="Q4" s="14"/>
    </row>
    <row r="5" spans="1:38" x14ac:dyDescent="0.3">
      <c r="A5" s="9">
        <v>1.45</v>
      </c>
      <c r="B5" s="9">
        <v>0</v>
      </c>
      <c r="C5" s="9">
        <v>1.07</v>
      </c>
      <c r="D5" s="9">
        <v>0</v>
      </c>
      <c r="E5" s="6">
        <f t="shared" si="0"/>
        <v>0</v>
      </c>
      <c r="F5" s="6">
        <f t="shared" si="1"/>
        <v>0</v>
      </c>
      <c r="G5" s="6">
        <f t="shared" si="2"/>
        <v>1.45</v>
      </c>
      <c r="H5" s="6">
        <f t="shared" si="3"/>
        <v>1.07</v>
      </c>
      <c r="I5" s="4">
        <f t="shared" si="4"/>
        <v>1.5515000000000001</v>
      </c>
      <c r="J5" s="4">
        <f t="shared" si="5"/>
        <v>26.405500000000004</v>
      </c>
      <c r="L5" s="10" t="s">
        <v>26</v>
      </c>
      <c r="M5" s="31"/>
      <c r="N5" s="12" t="s">
        <v>8</v>
      </c>
      <c r="O5" s="4">
        <v>0</v>
      </c>
      <c r="P5" s="14"/>
      <c r="Q5" s="14"/>
    </row>
    <row r="6" spans="1:38" x14ac:dyDescent="0.3">
      <c r="A6" s="9">
        <v>1.43</v>
      </c>
      <c r="B6" s="9">
        <v>0</v>
      </c>
      <c r="C6" s="9">
        <v>0.94</v>
      </c>
      <c r="D6" s="9">
        <v>0</v>
      </c>
      <c r="E6" s="6">
        <f t="shared" si="0"/>
        <v>0</v>
      </c>
      <c r="F6" s="6">
        <f t="shared" si="1"/>
        <v>0</v>
      </c>
      <c r="G6" s="6">
        <f t="shared" si="2"/>
        <v>1.43</v>
      </c>
      <c r="H6" s="6">
        <f t="shared" si="3"/>
        <v>0.94</v>
      </c>
      <c r="I6" s="4">
        <f t="shared" si="4"/>
        <v>1.3441999999999998</v>
      </c>
      <c r="J6" s="4">
        <f t="shared" si="5"/>
        <v>27.749700000000004</v>
      </c>
      <c r="L6" s="10"/>
      <c r="M6" s="4"/>
      <c r="N6" s="6" t="s">
        <v>9</v>
      </c>
      <c r="O6" s="17">
        <v>0</v>
      </c>
      <c r="P6" s="14"/>
      <c r="Q6" s="14"/>
    </row>
    <row r="7" spans="1:38" ht="15" customHeight="1" x14ac:dyDescent="0.3">
      <c r="A7" s="9">
        <v>3.51</v>
      </c>
      <c r="B7" s="9">
        <v>0</v>
      </c>
      <c r="C7" s="9">
        <v>2.7</v>
      </c>
      <c r="D7" s="9">
        <v>0</v>
      </c>
      <c r="E7" s="6">
        <f t="shared" si="0"/>
        <v>0</v>
      </c>
      <c r="F7" s="6">
        <f t="shared" si="1"/>
        <v>0</v>
      </c>
      <c r="G7" s="6">
        <f t="shared" si="2"/>
        <v>3.51</v>
      </c>
      <c r="H7" s="6">
        <f t="shared" si="3"/>
        <v>2.7</v>
      </c>
      <c r="I7" s="4">
        <f t="shared" si="4"/>
        <v>9.4770000000000003</v>
      </c>
      <c r="J7" s="4">
        <f t="shared" si="5"/>
        <v>37.226700000000008</v>
      </c>
      <c r="L7" s="10" t="s">
        <v>27</v>
      </c>
      <c r="M7" s="10"/>
      <c r="N7" s="6" t="s">
        <v>15</v>
      </c>
      <c r="O7" s="4">
        <v>0</v>
      </c>
      <c r="P7" s="14"/>
      <c r="Q7" s="14"/>
    </row>
    <row r="8" spans="1:38" x14ac:dyDescent="0.3">
      <c r="A8" s="9">
        <v>7.5</v>
      </c>
      <c r="B8" s="9">
        <v>0</v>
      </c>
      <c r="C8" s="9">
        <v>1</v>
      </c>
      <c r="D8" s="9">
        <v>0</v>
      </c>
      <c r="E8" s="6">
        <f t="shared" si="0"/>
        <v>0</v>
      </c>
      <c r="F8" s="6">
        <f t="shared" si="1"/>
        <v>0</v>
      </c>
      <c r="G8" s="6">
        <f t="shared" si="2"/>
        <v>7.5</v>
      </c>
      <c r="H8" s="6">
        <f t="shared" si="3"/>
        <v>1</v>
      </c>
      <c r="I8" s="4">
        <f t="shared" si="4"/>
        <v>7.5</v>
      </c>
      <c r="J8" s="4">
        <f t="shared" si="5"/>
        <v>44.726700000000008</v>
      </c>
      <c r="K8" s="4">
        <f>J8*10.764</f>
        <v>481.43819880000007</v>
      </c>
      <c r="L8" s="6">
        <f>K8*1.2</f>
        <v>577.72583856000006</v>
      </c>
      <c r="M8" s="4">
        <v>578</v>
      </c>
      <c r="N8" s="6" t="s">
        <v>10</v>
      </c>
      <c r="O8" s="21">
        <f>ROUND((O7*O5),0)</f>
        <v>0</v>
      </c>
      <c r="P8" s="14"/>
      <c r="Q8" s="14"/>
    </row>
    <row r="9" spans="1:38" x14ac:dyDescent="0.3">
      <c r="A9" s="9">
        <v>0</v>
      </c>
      <c r="B9" s="9">
        <v>0</v>
      </c>
      <c r="C9" s="9">
        <v>0</v>
      </c>
      <c r="D9" s="9">
        <v>0</v>
      </c>
      <c r="E9" s="6">
        <f t="shared" si="0"/>
        <v>0</v>
      </c>
      <c r="F9" s="6">
        <f t="shared" si="1"/>
        <v>0</v>
      </c>
      <c r="G9" s="6">
        <f t="shared" si="2"/>
        <v>0</v>
      </c>
      <c r="H9" s="6">
        <f t="shared" si="3"/>
        <v>0</v>
      </c>
      <c r="I9" s="4">
        <f t="shared" si="4"/>
        <v>0</v>
      </c>
      <c r="J9" s="4">
        <f t="shared" si="5"/>
        <v>44.726700000000008</v>
      </c>
      <c r="K9" s="4">
        <f>K8/10.764</f>
        <v>44.726700000000008</v>
      </c>
      <c r="L9" s="6">
        <f>L8/10.764</f>
        <v>53.67204000000001</v>
      </c>
      <c r="M9" s="4">
        <f>M8/10.764</f>
        <v>53.697510219249352</v>
      </c>
      <c r="N9" s="12" t="s">
        <v>11</v>
      </c>
      <c r="O9" s="53">
        <f>O6+O8</f>
        <v>0</v>
      </c>
      <c r="P9" s="14"/>
      <c r="Q9" s="14"/>
      <c r="AL9" s="6">
        <f>AK9*1.25</f>
        <v>0</v>
      </c>
    </row>
    <row r="10" spans="1:38" x14ac:dyDescent="0.3">
      <c r="A10" s="9">
        <v>0</v>
      </c>
      <c r="B10" s="9">
        <v>0</v>
      </c>
      <c r="C10" s="9">
        <v>0</v>
      </c>
      <c r="D10" s="9">
        <v>0</v>
      </c>
      <c r="E10" s="6">
        <f t="shared" si="0"/>
        <v>0</v>
      </c>
      <c r="F10" s="6">
        <f t="shared" si="1"/>
        <v>0</v>
      </c>
      <c r="G10" s="6">
        <f t="shared" si="2"/>
        <v>0</v>
      </c>
      <c r="H10" s="6">
        <f t="shared" si="3"/>
        <v>0</v>
      </c>
      <c r="I10" s="4">
        <f t="shared" si="4"/>
        <v>0</v>
      </c>
      <c r="J10" s="18">
        <f t="shared" si="5"/>
        <v>44.726700000000008</v>
      </c>
      <c r="K10" s="18"/>
      <c r="L10" s="10">
        <f>K9*1.2</f>
        <v>53.67204000000001</v>
      </c>
      <c r="M10" s="4"/>
      <c r="N10" s="6" t="s">
        <v>13</v>
      </c>
      <c r="O10" s="21">
        <f>ROUND((O9*0.9),0)</f>
        <v>0</v>
      </c>
      <c r="P10" s="14"/>
      <c r="Q10" s="14"/>
    </row>
    <row r="11" spans="1:38" x14ac:dyDescent="0.3">
      <c r="A11" s="9">
        <v>0</v>
      </c>
      <c r="B11" s="9">
        <v>0</v>
      </c>
      <c r="C11" s="9">
        <v>0</v>
      </c>
      <c r="D11" s="9">
        <v>0</v>
      </c>
      <c r="E11" s="6">
        <f t="shared" ref="E11:E23" si="6">B11/12</f>
        <v>0</v>
      </c>
      <c r="F11" s="6">
        <f t="shared" ref="F11:F23" si="7">D11/12</f>
        <v>0</v>
      </c>
      <c r="G11" s="6">
        <f t="shared" ref="G11:G23" si="8">A11+E11</f>
        <v>0</v>
      </c>
      <c r="H11" s="6">
        <f t="shared" ref="H11:H23" si="9">C11+F11</f>
        <v>0</v>
      </c>
      <c r="I11" s="17">
        <f t="shared" ref="I11:I23" si="10">G11*H11</f>
        <v>0</v>
      </c>
      <c r="J11" s="4">
        <f t="shared" si="5"/>
        <v>44.726700000000008</v>
      </c>
      <c r="K11" s="4">
        <f>481*1.2</f>
        <v>577.19999999999993</v>
      </c>
      <c r="N11" s="6" t="s">
        <v>12</v>
      </c>
      <c r="O11" s="21">
        <f>ROUND((O9*0.8),0)</f>
        <v>0</v>
      </c>
    </row>
    <row r="12" spans="1:38" x14ac:dyDescent="0.3">
      <c r="A12" s="9">
        <v>0</v>
      </c>
      <c r="B12" s="9">
        <v>0</v>
      </c>
      <c r="C12" s="9">
        <v>0</v>
      </c>
      <c r="D12" s="9">
        <v>0</v>
      </c>
      <c r="E12" s="6">
        <f t="shared" si="6"/>
        <v>0</v>
      </c>
      <c r="F12" s="6">
        <f t="shared" si="7"/>
        <v>0</v>
      </c>
      <c r="G12" s="6">
        <f t="shared" si="8"/>
        <v>0</v>
      </c>
      <c r="H12" s="6">
        <f t="shared" si="9"/>
        <v>0</v>
      </c>
      <c r="I12" s="4">
        <f t="shared" si="10"/>
        <v>0</v>
      </c>
      <c r="J12" s="4">
        <f t="shared" si="5"/>
        <v>44.726700000000008</v>
      </c>
      <c r="M12" s="10"/>
      <c r="P12" s="7"/>
      <c r="T12" s="4"/>
    </row>
    <row r="13" spans="1:38" ht="20.25" customHeight="1" x14ac:dyDescent="0.3">
      <c r="A13" s="9">
        <v>0</v>
      </c>
      <c r="B13" s="9">
        <v>0</v>
      </c>
      <c r="C13" s="9">
        <v>0</v>
      </c>
      <c r="D13" s="9">
        <v>0</v>
      </c>
      <c r="E13" s="6">
        <f t="shared" si="6"/>
        <v>0</v>
      </c>
      <c r="F13" s="6">
        <f t="shared" si="7"/>
        <v>0</v>
      </c>
      <c r="G13" s="6">
        <f t="shared" si="8"/>
        <v>0</v>
      </c>
      <c r="H13" s="6">
        <f t="shared" si="9"/>
        <v>0</v>
      </c>
      <c r="I13" s="4">
        <f t="shared" si="10"/>
        <v>0</v>
      </c>
      <c r="J13" s="4">
        <f t="shared" si="5"/>
        <v>44.726700000000008</v>
      </c>
      <c r="K13" s="4">
        <v>481</v>
      </c>
      <c r="L13" s="6">
        <f>K13/10.764</f>
        <v>44.685990338164252</v>
      </c>
      <c r="M13" s="29"/>
      <c r="O13" s="4">
        <v>25714.29</v>
      </c>
      <c r="P13" s="3"/>
      <c r="Q13" s="4"/>
    </row>
    <row r="14" spans="1:38" ht="18" customHeight="1" x14ac:dyDescent="0.3">
      <c r="A14" s="9">
        <v>0</v>
      </c>
      <c r="B14" s="9">
        <v>0</v>
      </c>
      <c r="C14" s="9">
        <v>0</v>
      </c>
      <c r="D14" s="9">
        <v>0</v>
      </c>
      <c r="E14" s="19">
        <f t="shared" si="6"/>
        <v>0</v>
      </c>
      <c r="F14" s="19">
        <f t="shared" si="7"/>
        <v>0</v>
      </c>
      <c r="G14" s="19">
        <f t="shared" si="8"/>
        <v>0</v>
      </c>
      <c r="H14" s="19">
        <f t="shared" si="9"/>
        <v>0</v>
      </c>
      <c r="I14" s="17">
        <f t="shared" si="10"/>
        <v>0</v>
      </c>
      <c r="J14" s="4">
        <f t="shared" si="5"/>
        <v>44.726700000000008</v>
      </c>
      <c r="K14" s="4">
        <f>K13*1.2</f>
        <v>577.19999999999993</v>
      </c>
      <c r="L14" s="6">
        <f>L13*1.2</f>
        <v>53.623188405797102</v>
      </c>
      <c r="M14" s="10"/>
      <c r="O14" s="4"/>
      <c r="P14" s="54"/>
      <c r="Q14" s="54"/>
      <c r="T14" s="4"/>
    </row>
    <row r="15" spans="1:38" x14ac:dyDescent="0.3">
      <c r="A15" s="9">
        <v>0</v>
      </c>
      <c r="B15" s="9">
        <v>0</v>
      </c>
      <c r="C15" s="9">
        <v>0</v>
      </c>
      <c r="D15" s="9">
        <v>0</v>
      </c>
      <c r="E15" s="6">
        <f>B15/12</f>
        <v>0</v>
      </c>
      <c r="F15" s="6">
        <f>D15/12</f>
        <v>0</v>
      </c>
      <c r="G15" s="6">
        <f>A15+E15</f>
        <v>0</v>
      </c>
      <c r="H15" s="6">
        <f>C15+F15</f>
        <v>0</v>
      </c>
      <c r="I15" s="18">
        <f t="shared" si="10"/>
        <v>0</v>
      </c>
      <c r="J15" s="4">
        <f t="shared" si="5"/>
        <v>44.726700000000008</v>
      </c>
      <c r="K15" s="4">
        <f>K14/10.764</f>
        <v>53.623188405797102</v>
      </c>
      <c r="M15" s="16"/>
      <c r="N15" s="6" t="s">
        <v>17</v>
      </c>
      <c r="O15" s="4">
        <v>147400</v>
      </c>
      <c r="P15" s="54"/>
      <c r="Q15" s="54"/>
      <c r="R15" s="1"/>
    </row>
    <row r="16" spans="1:38" x14ac:dyDescent="0.3">
      <c r="A16" s="9">
        <v>0</v>
      </c>
      <c r="B16" s="9">
        <v>0</v>
      </c>
      <c r="C16" s="9">
        <v>0</v>
      </c>
      <c r="D16" s="9">
        <v>0</v>
      </c>
      <c r="E16" s="6">
        <f>B16/12</f>
        <v>0</v>
      </c>
      <c r="F16" s="6">
        <f>D16/12</f>
        <v>0</v>
      </c>
      <c r="G16" s="6">
        <f>A16+E16</f>
        <v>0</v>
      </c>
      <c r="H16" s="6">
        <f>C16+F16</f>
        <v>0</v>
      </c>
      <c r="I16" s="4">
        <f t="shared" si="10"/>
        <v>0</v>
      </c>
      <c r="J16" s="4">
        <f t="shared" si="5"/>
        <v>44.726700000000008</v>
      </c>
      <c r="M16" s="4"/>
      <c r="N16" s="6" t="s">
        <v>17</v>
      </c>
      <c r="O16" s="4">
        <v>219900</v>
      </c>
      <c r="Q16" s="3"/>
      <c r="R16" s="1"/>
    </row>
    <row r="17" spans="1:18" x14ac:dyDescent="0.3">
      <c r="A17" s="9">
        <v>0</v>
      </c>
      <c r="B17" s="9">
        <v>0</v>
      </c>
      <c r="C17" s="9">
        <v>0</v>
      </c>
      <c r="D17" s="9">
        <v>0</v>
      </c>
      <c r="E17" s="19">
        <f>B17/12</f>
        <v>0</v>
      </c>
      <c r="F17" s="19">
        <f>D17/12</f>
        <v>0</v>
      </c>
      <c r="G17" s="19">
        <f>A17+E17</f>
        <v>0</v>
      </c>
      <c r="H17" s="19">
        <f>C17+F17</f>
        <v>0</v>
      </c>
      <c r="I17" s="17">
        <f>G17*H17</f>
        <v>0</v>
      </c>
      <c r="J17" s="4">
        <f t="shared" si="5"/>
        <v>44.726700000000008</v>
      </c>
      <c r="K17" s="6"/>
      <c r="M17" s="4" t="s">
        <v>30</v>
      </c>
      <c r="N17" s="12" t="s">
        <v>24</v>
      </c>
      <c r="O17" s="18">
        <v>12100000</v>
      </c>
      <c r="P17" s="18"/>
      <c r="Q17" s="20" t="s">
        <v>19</v>
      </c>
      <c r="R17" s="53">
        <f>O17*0.025/12</f>
        <v>25208.333333333332</v>
      </c>
    </row>
    <row r="18" spans="1:18" x14ac:dyDescent="0.3">
      <c r="A18" s="9">
        <v>0</v>
      </c>
      <c r="B18" s="9">
        <v>0</v>
      </c>
      <c r="C18" s="9">
        <v>0</v>
      </c>
      <c r="D18" s="9">
        <v>0</v>
      </c>
      <c r="E18" s="19">
        <f t="shared" si="6"/>
        <v>0</v>
      </c>
      <c r="F18" s="19">
        <f t="shared" si="7"/>
        <v>0</v>
      </c>
      <c r="G18" s="19">
        <f t="shared" si="8"/>
        <v>0</v>
      </c>
      <c r="H18" s="19">
        <f t="shared" si="9"/>
        <v>0</v>
      </c>
      <c r="I18" s="17">
        <f t="shared" si="10"/>
        <v>0</v>
      </c>
      <c r="J18" s="4">
        <f t="shared" si="5"/>
        <v>44.726700000000008</v>
      </c>
      <c r="M18" s="30" t="s">
        <v>31</v>
      </c>
      <c r="N18" s="12" t="s">
        <v>24</v>
      </c>
      <c r="O18" s="6">
        <v>161975000</v>
      </c>
      <c r="P18" s="18"/>
      <c r="Q18" s="20"/>
      <c r="R18" s="53">
        <f>O18*0.04/12</f>
        <v>539916.66666666663</v>
      </c>
    </row>
    <row r="19" spans="1:18" x14ac:dyDescent="0.3">
      <c r="A19" s="9">
        <v>0</v>
      </c>
      <c r="B19" s="9">
        <v>0</v>
      </c>
      <c r="C19" s="9">
        <v>0</v>
      </c>
      <c r="D19" s="9">
        <v>0</v>
      </c>
      <c r="E19" s="19">
        <f>B19/12</f>
        <v>0</v>
      </c>
      <c r="F19" s="19">
        <f>D19/12</f>
        <v>0</v>
      </c>
      <c r="G19" s="19">
        <f>A19+E19</f>
        <v>0</v>
      </c>
      <c r="H19" s="19">
        <f>C19+F19</f>
        <v>0</v>
      </c>
      <c r="I19" s="17">
        <f>G19*H19</f>
        <v>0</v>
      </c>
      <c r="J19" s="18">
        <f>J18+I19</f>
        <v>44.726700000000008</v>
      </c>
      <c r="K19" s="18"/>
      <c r="M19" s="4" t="s">
        <v>32</v>
      </c>
      <c r="N19" s="12" t="s">
        <v>24</v>
      </c>
      <c r="O19" s="18">
        <v>35083500</v>
      </c>
      <c r="P19" s="18"/>
      <c r="Q19" s="20"/>
      <c r="R19" s="53">
        <f>O19*0.033/12</f>
        <v>96479.625</v>
      </c>
    </row>
    <row r="20" spans="1:18" x14ac:dyDescent="0.3">
      <c r="A20" s="9">
        <v>0</v>
      </c>
      <c r="B20" s="9">
        <v>0</v>
      </c>
      <c r="C20" s="9">
        <v>0</v>
      </c>
      <c r="D20" s="9">
        <v>0</v>
      </c>
      <c r="E20" s="19">
        <f t="shared" si="6"/>
        <v>0</v>
      </c>
      <c r="F20" s="19">
        <f t="shared" si="7"/>
        <v>0</v>
      </c>
      <c r="G20" s="19">
        <f t="shared" si="8"/>
        <v>0</v>
      </c>
      <c r="H20" s="19">
        <f t="shared" si="9"/>
        <v>0</v>
      </c>
      <c r="I20" s="17">
        <f t="shared" si="10"/>
        <v>0</v>
      </c>
      <c r="J20" s="4">
        <f t="shared" si="5"/>
        <v>44.726700000000008</v>
      </c>
      <c r="K20" s="18"/>
      <c r="L20" s="18"/>
      <c r="M20" s="4"/>
      <c r="N20" s="6" t="s">
        <v>14</v>
      </c>
      <c r="O20" s="6">
        <v>2008</v>
      </c>
      <c r="Q20" s="5"/>
    </row>
    <row r="21" spans="1:18" ht="17.25" customHeight="1" x14ac:dyDescent="0.3">
      <c r="A21" s="9">
        <v>0</v>
      </c>
      <c r="B21" s="9">
        <v>0</v>
      </c>
      <c r="C21" s="9">
        <v>0</v>
      </c>
      <c r="D21" s="9">
        <v>0</v>
      </c>
      <c r="E21" s="19">
        <f t="shared" si="6"/>
        <v>0</v>
      </c>
      <c r="F21" s="19">
        <f t="shared" si="7"/>
        <v>0</v>
      </c>
      <c r="G21" s="19">
        <f t="shared" si="8"/>
        <v>0</v>
      </c>
      <c r="H21" s="19">
        <f t="shared" si="9"/>
        <v>0</v>
      </c>
      <c r="I21" s="17">
        <f t="shared" si="10"/>
        <v>0</v>
      </c>
      <c r="J21" s="4">
        <f t="shared" si="5"/>
        <v>44.726700000000008</v>
      </c>
      <c r="L21" s="18"/>
      <c r="M21" s="20"/>
      <c r="N21" s="6" t="s">
        <v>44</v>
      </c>
      <c r="O21" s="6">
        <v>2021</v>
      </c>
      <c r="Q21" s="5"/>
    </row>
    <row r="22" spans="1:18" x14ac:dyDescent="0.3">
      <c r="A22" s="9">
        <v>0</v>
      </c>
      <c r="B22" s="9">
        <v>0</v>
      </c>
      <c r="C22" s="9">
        <v>0</v>
      </c>
      <c r="D22" s="9">
        <v>0</v>
      </c>
      <c r="E22" s="19">
        <f t="shared" si="6"/>
        <v>0</v>
      </c>
      <c r="F22" s="19">
        <f t="shared" si="7"/>
        <v>0</v>
      </c>
      <c r="G22" s="19">
        <f t="shared" si="8"/>
        <v>0</v>
      </c>
      <c r="H22" s="19">
        <f t="shared" si="9"/>
        <v>0</v>
      </c>
      <c r="I22" s="17">
        <f t="shared" si="10"/>
        <v>0</v>
      </c>
      <c r="J22" s="4">
        <f t="shared" si="5"/>
        <v>44.726700000000008</v>
      </c>
      <c r="L22" s="18"/>
      <c r="M22" s="20"/>
      <c r="N22" s="6" t="s">
        <v>18</v>
      </c>
      <c r="O22" s="4">
        <v>60</v>
      </c>
      <c r="Q22" s="5"/>
    </row>
    <row r="23" spans="1:18" x14ac:dyDescent="0.3">
      <c r="A23" s="9">
        <v>0</v>
      </c>
      <c r="B23" s="9">
        <v>0</v>
      </c>
      <c r="C23" s="9">
        <v>0</v>
      </c>
      <c r="D23" s="9">
        <v>0</v>
      </c>
      <c r="E23" s="19">
        <f t="shared" si="6"/>
        <v>0</v>
      </c>
      <c r="F23" s="19">
        <f t="shared" si="7"/>
        <v>0</v>
      </c>
      <c r="G23" s="19">
        <f t="shared" si="8"/>
        <v>0</v>
      </c>
      <c r="H23" s="19">
        <f t="shared" si="9"/>
        <v>0</v>
      </c>
      <c r="I23" s="17">
        <f t="shared" si="10"/>
        <v>0</v>
      </c>
      <c r="J23" s="4">
        <f t="shared" si="5"/>
        <v>44.726700000000008</v>
      </c>
      <c r="L23" s="22"/>
      <c r="M23" s="22"/>
      <c r="N23" s="20" t="s">
        <v>46</v>
      </c>
      <c r="O23" s="21">
        <f>O21-O20</f>
        <v>13</v>
      </c>
      <c r="Q23" s="5"/>
    </row>
    <row r="24" spans="1:18" x14ac:dyDescent="0.3">
      <c r="A24" s="9">
        <v>0</v>
      </c>
      <c r="B24" s="9">
        <v>0</v>
      </c>
      <c r="C24" s="9">
        <v>0</v>
      </c>
      <c r="D24" s="9">
        <v>0</v>
      </c>
      <c r="E24" s="19">
        <f t="shared" ref="E24:E30" si="11">B24/12</f>
        <v>0</v>
      </c>
      <c r="F24" s="19">
        <f t="shared" ref="F24:F30" si="12">D24/12</f>
        <v>0</v>
      </c>
      <c r="G24" s="19">
        <f t="shared" ref="G24:G30" si="13">A24+E24</f>
        <v>0</v>
      </c>
      <c r="H24" s="19">
        <f t="shared" ref="H24:H30" si="14">C24+F24</f>
        <v>0</v>
      </c>
      <c r="I24" s="17">
        <f t="shared" ref="I24:I30" si="15">G24*H24</f>
        <v>0</v>
      </c>
      <c r="J24" s="4">
        <f t="shared" si="5"/>
        <v>44.726700000000008</v>
      </c>
      <c r="L24" s="23"/>
      <c r="M24" s="23"/>
      <c r="N24" s="20" t="s">
        <v>45</v>
      </c>
      <c r="O24" s="21">
        <f>O22-O23</f>
        <v>47</v>
      </c>
      <c r="Q24" s="5"/>
      <c r="R24" s="4"/>
    </row>
    <row r="25" spans="1:18" x14ac:dyDescent="0.3">
      <c r="A25" s="9">
        <v>0</v>
      </c>
      <c r="B25" s="9">
        <v>0</v>
      </c>
      <c r="C25" s="9">
        <v>0</v>
      </c>
      <c r="D25" s="9">
        <v>0</v>
      </c>
      <c r="E25" s="19">
        <f t="shared" si="11"/>
        <v>0</v>
      </c>
      <c r="F25" s="19">
        <f t="shared" si="12"/>
        <v>0</v>
      </c>
      <c r="G25" s="19">
        <f t="shared" si="13"/>
        <v>0</v>
      </c>
      <c r="H25" s="19">
        <f t="shared" si="14"/>
        <v>0</v>
      </c>
      <c r="I25" s="17">
        <f t="shared" si="15"/>
        <v>0</v>
      </c>
      <c r="J25" s="4">
        <f t="shared" si="5"/>
        <v>44.726700000000008</v>
      </c>
      <c r="M25" s="24"/>
      <c r="N25" s="24"/>
      <c r="O25" s="24"/>
    </row>
    <row r="26" spans="1:18" ht="14.25" customHeight="1" x14ac:dyDescent="0.3">
      <c r="A26" s="9">
        <v>0</v>
      </c>
      <c r="B26" s="9">
        <v>0</v>
      </c>
      <c r="C26" s="9">
        <v>0</v>
      </c>
      <c r="D26" s="9">
        <v>0</v>
      </c>
      <c r="E26" s="19">
        <f t="shared" si="11"/>
        <v>0</v>
      </c>
      <c r="F26" s="19">
        <f t="shared" si="12"/>
        <v>0</v>
      </c>
      <c r="G26" s="19">
        <f t="shared" si="13"/>
        <v>0</v>
      </c>
      <c r="H26" s="19">
        <f t="shared" si="14"/>
        <v>0</v>
      </c>
      <c r="I26" s="17">
        <f t="shared" si="15"/>
        <v>0</v>
      </c>
      <c r="J26" s="4">
        <f t="shared" si="5"/>
        <v>44.726700000000008</v>
      </c>
      <c r="L26"/>
      <c r="M26"/>
      <c r="O26" s="24"/>
      <c r="P26" s="25"/>
    </row>
    <row r="27" spans="1:18" x14ac:dyDescent="0.3">
      <c r="A27" s="9">
        <v>0</v>
      </c>
      <c r="B27" s="9">
        <v>0</v>
      </c>
      <c r="C27" s="9">
        <v>0</v>
      </c>
      <c r="D27" s="9">
        <v>0</v>
      </c>
      <c r="E27" s="19">
        <f t="shared" si="11"/>
        <v>0</v>
      </c>
      <c r="F27" s="19">
        <f t="shared" si="12"/>
        <v>0</v>
      </c>
      <c r="G27" s="19">
        <f t="shared" si="13"/>
        <v>0</v>
      </c>
      <c r="H27" s="19">
        <f t="shared" si="14"/>
        <v>0</v>
      </c>
      <c r="I27" s="17">
        <f t="shared" si="15"/>
        <v>0</v>
      </c>
      <c r="J27" s="4">
        <f t="shared" si="5"/>
        <v>44.726700000000008</v>
      </c>
      <c r="L27"/>
      <c r="M27"/>
      <c r="O27" s="26"/>
      <c r="R27" s="8"/>
    </row>
    <row r="28" spans="1:18" x14ac:dyDescent="0.3">
      <c r="A28" s="9">
        <v>0</v>
      </c>
      <c r="B28" s="9">
        <v>0</v>
      </c>
      <c r="C28" s="9">
        <v>0</v>
      </c>
      <c r="D28" s="9">
        <v>0</v>
      </c>
      <c r="E28" s="19">
        <f t="shared" si="11"/>
        <v>0</v>
      </c>
      <c r="F28" s="19">
        <f t="shared" si="12"/>
        <v>0</v>
      </c>
      <c r="G28" s="19">
        <f t="shared" si="13"/>
        <v>0</v>
      </c>
      <c r="H28" s="19">
        <f t="shared" si="14"/>
        <v>0</v>
      </c>
      <c r="I28" s="17">
        <f t="shared" si="15"/>
        <v>0</v>
      </c>
      <c r="J28" s="4">
        <f t="shared" si="5"/>
        <v>44.726700000000008</v>
      </c>
      <c r="L28"/>
      <c r="M28"/>
    </row>
    <row r="29" spans="1:18" x14ac:dyDescent="0.3">
      <c r="A29" s="9">
        <v>0</v>
      </c>
      <c r="B29" s="9">
        <v>0</v>
      </c>
      <c r="C29" s="9">
        <v>0</v>
      </c>
      <c r="D29" s="9">
        <v>0</v>
      </c>
      <c r="E29" s="19">
        <f t="shared" si="11"/>
        <v>0</v>
      </c>
      <c r="F29" s="19">
        <f t="shared" si="12"/>
        <v>0</v>
      </c>
      <c r="G29" s="19">
        <f t="shared" si="13"/>
        <v>0</v>
      </c>
      <c r="H29" s="19">
        <f t="shared" si="14"/>
        <v>0</v>
      </c>
      <c r="I29" s="17">
        <f t="shared" si="15"/>
        <v>0</v>
      </c>
      <c r="J29" s="4">
        <f t="shared" si="5"/>
        <v>44.726700000000008</v>
      </c>
      <c r="L29"/>
      <c r="M29"/>
    </row>
    <row r="30" spans="1:18" ht="17.25" thickBot="1" x14ac:dyDescent="0.35">
      <c r="A30" s="9">
        <v>0</v>
      </c>
      <c r="B30" s="9">
        <v>0</v>
      </c>
      <c r="C30" s="9">
        <v>0</v>
      </c>
      <c r="D30" s="9">
        <v>0</v>
      </c>
      <c r="E30" s="19">
        <f t="shared" si="11"/>
        <v>0</v>
      </c>
      <c r="F30" s="19">
        <f t="shared" si="12"/>
        <v>0</v>
      </c>
      <c r="G30" s="19">
        <f t="shared" si="13"/>
        <v>0</v>
      </c>
      <c r="H30" s="19">
        <f t="shared" si="14"/>
        <v>0</v>
      </c>
      <c r="I30" s="17">
        <f t="shared" si="15"/>
        <v>0</v>
      </c>
      <c r="J30" s="4">
        <f t="shared" si="5"/>
        <v>44.726700000000008</v>
      </c>
    </row>
    <row r="31" spans="1:18" ht="17.25" thickBot="1" x14ac:dyDescent="0.35">
      <c r="E31" s="19"/>
      <c r="F31" s="19"/>
      <c r="G31" s="19"/>
      <c r="H31" s="19"/>
      <c r="I31" s="17"/>
      <c r="L31" s="28"/>
      <c r="P31" s="51"/>
      <c r="Q31" s="52"/>
    </row>
    <row r="32" spans="1:18" x14ac:dyDescent="0.3">
      <c r="A32" s="19"/>
      <c r="B32" s="19"/>
      <c r="C32" s="19"/>
      <c r="D32" s="19"/>
      <c r="E32" s="19"/>
      <c r="F32" s="19"/>
      <c r="G32" s="19"/>
      <c r="H32" s="19"/>
      <c r="I32" s="19"/>
      <c r="J32" s="19"/>
      <c r="K32" s="19"/>
      <c r="L32" s="19"/>
      <c r="M32" s="19"/>
      <c r="O32" s="32"/>
    </row>
    <row r="33" spans="1:36" x14ac:dyDescent="0.3">
      <c r="A33" s="19"/>
      <c r="B33" s="19"/>
      <c r="C33" s="19"/>
      <c r="D33" s="19"/>
      <c r="E33" s="19"/>
      <c r="F33" s="19"/>
      <c r="G33" s="19"/>
      <c r="H33" s="19"/>
      <c r="I33" s="19"/>
      <c r="J33" s="19"/>
      <c r="K33" s="19"/>
      <c r="L33" s="19"/>
      <c r="M33" s="19"/>
    </row>
    <row r="34" spans="1:36" x14ac:dyDescent="0.3">
      <c r="A34" s="19"/>
      <c r="B34" s="19"/>
      <c r="C34" s="19"/>
      <c r="D34" s="19"/>
      <c r="E34" s="19"/>
      <c r="F34" s="19"/>
      <c r="G34" s="19"/>
      <c r="H34" s="19"/>
      <c r="I34" s="19"/>
      <c r="J34" s="19"/>
      <c r="K34" s="19"/>
      <c r="L34" s="19"/>
      <c r="M34" s="19"/>
    </row>
    <row r="35" spans="1:36" x14ac:dyDescent="0.3">
      <c r="A35" s="19"/>
      <c r="B35" s="19"/>
      <c r="C35" s="19"/>
      <c r="D35" s="19"/>
      <c r="E35" s="19"/>
      <c r="F35" s="19"/>
      <c r="G35" s="19"/>
      <c r="H35" s="19"/>
      <c r="I35" s="19"/>
      <c r="J35" s="19"/>
      <c r="K35" s="19"/>
      <c r="L35" s="19"/>
      <c r="M35" s="19"/>
    </row>
    <row r="36" spans="1:36" ht="66" x14ac:dyDescent="0.3">
      <c r="A36" s="19"/>
      <c r="B36" s="19"/>
      <c r="C36" s="19"/>
      <c r="D36" s="19"/>
      <c r="E36" s="19"/>
      <c r="F36" s="19"/>
      <c r="G36" s="19"/>
      <c r="H36" s="19"/>
      <c r="I36" s="19"/>
      <c r="J36" s="19"/>
      <c r="K36" s="19"/>
      <c r="L36" s="19"/>
      <c r="M36" s="34" t="s">
        <v>33</v>
      </c>
    </row>
    <row r="37" spans="1:36" x14ac:dyDescent="0.3">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row>
    <row r="38" spans="1:36" x14ac:dyDescent="0.3">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row>
    <row r="39" spans="1:36" x14ac:dyDescent="0.3">
      <c r="A39" s="19"/>
      <c r="B39" s="19"/>
      <c r="C39" s="19"/>
      <c r="D39" s="19"/>
      <c r="E39" s="19"/>
      <c r="F39" s="19"/>
      <c r="G39" s="19"/>
      <c r="H39" s="19"/>
      <c r="I39" s="19"/>
      <c r="J39" s="19"/>
      <c r="K39" s="19"/>
      <c r="L39" s="19"/>
      <c r="M39" s="19"/>
      <c r="N39" s="19"/>
      <c r="O39" s="19"/>
      <c r="P39" s="19"/>
      <c r="Q39" s="19"/>
      <c r="R39" s="31"/>
      <c r="S39" s="19"/>
      <c r="T39" s="33"/>
      <c r="U39" s="19"/>
      <c r="V39" s="19"/>
      <c r="W39" s="19"/>
      <c r="X39" s="19"/>
      <c r="Y39" s="19"/>
      <c r="Z39" s="19"/>
      <c r="AA39" s="19"/>
      <c r="AB39" s="19"/>
      <c r="AC39" s="19"/>
      <c r="AD39" s="19"/>
      <c r="AE39" s="19"/>
      <c r="AF39" s="19"/>
      <c r="AG39" s="19"/>
      <c r="AH39" s="19"/>
      <c r="AI39" s="19"/>
      <c r="AJ39" s="19"/>
    </row>
    <row r="40" spans="1:36" x14ac:dyDescent="0.3">
      <c r="A40" s="19"/>
      <c r="B40" s="19"/>
      <c r="C40" s="19"/>
      <c r="D40" s="19"/>
      <c r="E40" s="19"/>
      <c r="F40" s="19"/>
      <c r="G40" s="19"/>
      <c r="H40" s="19"/>
      <c r="I40" s="19"/>
      <c r="J40" s="19"/>
      <c r="K40" s="19"/>
      <c r="L40" s="19"/>
      <c r="M40" s="19"/>
      <c r="N40" s="19"/>
      <c r="O40" s="19"/>
      <c r="P40" s="19"/>
      <c r="Q40" s="19"/>
      <c r="R40" s="4"/>
      <c r="S40" s="19"/>
      <c r="T40" s="17"/>
      <c r="U40" s="19"/>
      <c r="V40" s="19"/>
      <c r="W40" s="19"/>
      <c r="X40" s="19"/>
      <c r="Y40" s="19"/>
      <c r="Z40" s="19"/>
      <c r="AA40" s="19"/>
      <c r="AB40" s="19"/>
      <c r="AC40" s="19"/>
      <c r="AD40" s="19"/>
      <c r="AE40" s="19"/>
      <c r="AF40" s="19"/>
      <c r="AG40" s="19"/>
      <c r="AH40" s="19"/>
      <c r="AI40" s="19"/>
      <c r="AJ40" s="19"/>
    </row>
    <row r="41" spans="1:36" x14ac:dyDescent="0.3">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row>
    <row r="42" spans="1:36" ht="17.25" thickBot="1" x14ac:dyDescent="0.35">
      <c r="A42" s="19"/>
      <c r="B42" s="19"/>
      <c r="C42" s="19"/>
      <c r="D42" s="19"/>
      <c r="E42" s="19"/>
      <c r="F42" s="19"/>
      <c r="G42" s="19"/>
      <c r="H42" s="19"/>
      <c r="I42" s="19"/>
      <c r="J42" s="19"/>
      <c r="K42" s="19"/>
      <c r="L42" s="19"/>
      <c r="M42" s="19"/>
      <c r="N42" s="19"/>
      <c r="O42" s="19"/>
      <c r="P42" s="19"/>
      <c r="Q42" s="19"/>
      <c r="R42" s="4"/>
      <c r="S42" s="19"/>
      <c r="T42" s="17"/>
      <c r="U42" s="19"/>
      <c r="V42" s="19"/>
      <c r="W42" s="19"/>
      <c r="X42" s="19"/>
      <c r="Y42" s="19"/>
      <c r="Z42" s="19"/>
      <c r="AA42" s="19"/>
      <c r="AB42" s="19"/>
      <c r="AC42" s="19"/>
      <c r="AD42" s="19"/>
      <c r="AE42" s="19"/>
      <c r="AF42" s="19"/>
      <c r="AG42" s="19"/>
      <c r="AH42" s="19"/>
      <c r="AI42" s="19"/>
      <c r="AJ42" s="19"/>
    </row>
    <row r="43" spans="1:36" ht="17.25" thickBot="1" x14ac:dyDescent="0.35">
      <c r="A43" s="19"/>
      <c r="B43" s="19"/>
      <c r="C43" s="19"/>
      <c r="D43" s="19"/>
      <c r="E43" s="19"/>
      <c r="F43" s="19"/>
      <c r="G43" s="19"/>
      <c r="H43" s="19"/>
      <c r="I43" s="19"/>
      <c r="J43" s="19"/>
      <c r="K43" s="19"/>
      <c r="L43" s="19"/>
      <c r="M43" s="19"/>
      <c r="N43" s="19"/>
      <c r="O43" s="35"/>
      <c r="P43" s="19"/>
      <c r="Q43" s="19"/>
      <c r="R43" s="4"/>
      <c r="S43" s="19"/>
      <c r="T43" s="17"/>
      <c r="U43" s="19"/>
      <c r="V43" s="19"/>
      <c r="W43" s="19"/>
      <c r="X43" s="19"/>
      <c r="Y43" s="19"/>
      <c r="Z43" s="19"/>
      <c r="AA43" s="19"/>
      <c r="AB43" s="19"/>
      <c r="AC43" s="19"/>
      <c r="AD43" s="19"/>
      <c r="AE43" s="19"/>
      <c r="AF43" s="19"/>
      <c r="AG43" s="19"/>
      <c r="AH43" s="19"/>
      <c r="AI43" s="19"/>
      <c r="AJ43" s="19"/>
    </row>
    <row r="44" spans="1:36" ht="18" thickTop="1" thickBot="1" x14ac:dyDescent="0.35">
      <c r="A44" s="19"/>
      <c r="B44" s="19"/>
      <c r="C44" s="19"/>
      <c r="D44" s="19"/>
      <c r="E44" s="19"/>
      <c r="F44" s="19"/>
      <c r="G44" s="19"/>
      <c r="H44" s="19"/>
      <c r="I44" s="19"/>
      <c r="J44" s="19"/>
      <c r="K44" s="19"/>
      <c r="L44" s="19">
        <v>42475000</v>
      </c>
      <c r="M44" s="19"/>
      <c r="N44" s="19"/>
      <c r="O44" s="36"/>
      <c r="P44" s="19"/>
      <c r="Q44" s="19"/>
      <c r="R44" s="19"/>
      <c r="S44" s="19"/>
      <c r="T44" s="19"/>
      <c r="U44" s="19"/>
      <c r="V44" s="19"/>
      <c r="W44" s="19"/>
      <c r="X44" s="19"/>
      <c r="Y44" s="19"/>
      <c r="Z44" s="19"/>
      <c r="AA44" s="19"/>
      <c r="AB44" s="19"/>
      <c r="AC44" s="19"/>
      <c r="AD44" s="19"/>
      <c r="AE44" s="19"/>
      <c r="AF44" s="19"/>
      <c r="AG44" s="19"/>
      <c r="AH44" s="19"/>
      <c r="AI44" s="19"/>
      <c r="AJ44" s="19"/>
    </row>
    <row r="45" spans="1:36" ht="17.25" thickBot="1" x14ac:dyDescent="0.35">
      <c r="A45" s="19"/>
      <c r="B45" s="19"/>
      <c r="C45" s="19"/>
      <c r="D45" s="19"/>
      <c r="E45" s="19"/>
      <c r="F45" s="19"/>
      <c r="G45" s="19"/>
      <c r="H45" s="19"/>
      <c r="I45" s="19"/>
      <c r="J45" s="19"/>
      <c r="K45" s="19"/>
      <c r="L45" s="19">
        <v>2548500</v>
      </c>
      <c r="M45" s="19"/>
      <c r="N45" s="19"/>
      <c r="O45" s="37"/>
      <c r="P45" s="19"/>
      <c r="Q45" s="19"/>
      <c r="R45" s="19"/>
      <c r="S45" s="19"/>
      <c r="T45" s="19"/>
      <c r="U45" s="19"/>
      <c r="V45" s="19"/>
      <c r="W45" s="19"/>
      <c r="X45" s="19"/>
      <c r="Y45" s="19"/>
      <c r="Z45" s="19"/>
      <c r="AA45" s="19"/>
      <c r="AB45" s="19"/>
      <c r="AC45" s="19"/>
      <c r="AD45" s="19"/>
      <c r="AE45" s="19"/>
      <c r="AF45" s="19"/>
      <c r="AG45" s="19"/>
      <c r="AH45" s="19"/>
      <c r="AI45" s="19"/>
      <c r="AJ45" s="19"/>
    </row>
    <row r="46" spans="1:36" ht="17.25" thickBot="1" x14ac:dyDescent="0.35">
      <c r="A46" s="19"/>
      <c r="B46" s="19"/>
      <c r="C46" s="19"/>
      <c r="D46" s="19"/>
      <c r="E46" s="19"/>
      <c r="F46" s="19"/>
      <c r="G46" s="19"/>
      <c r="H46" s="19"/>
      <c r="I46" s="19"/>
      <c r="J46" s="19"/>
      <c r="K46" s="19"/>
      <c r="L46" s="19">
        <v>32260</v>
      </c>
      <c r="M46" s="19"/>
      <c r="N46" s="19"/>
      <c r="O46" s="38"/>
      <c r="P46" s="19"/>
      <c r="Q46" s="19"/>
      <c r="R46" s="19"/>
      <c r="S46" s="19"/>
      <c r="T46" s="19"/>
      <c r="U46" s="19"/>
      <c r="V46" s="19"/>
      <c r="W46" s="19"/>
      <c r="X46" s="19"/>
      <c r="Y46" s="19"/>
      <c r="Z46" s="19"/>
      <c r="AA46" s="19"/>
      <c r="AB46" s="19"/>
      <c r="AC46" s="19"/>
      <c r="AD46" s="19"/>
      <c r="AE46" s="19"/>
      <c r="AF46" s="19"/>
      <c r="AG46" s="19"/>
      <c r="AH46" s="19"/>
      <c r="AI46" s="19"/>
      <c r="AJ46" s="19"/>
    </row>
    <row r="47" spans="1:36" x14ac:dyDescent="0.3">
      <c r="A47" s="19"/>
      <c r="B47" s="19"/>
      <c r="C47" s="19"/>
      <c r="D47" s="19"/>
      <c r="E47" s="19"/>
      <c r="F47" s="19"/>
      <c r="G47" s="19"/>
      <c r="H47" s="19"/>
      <c r="I47" s="19"/>
      <c r="J47" s="19"/>
      <c r="K47" s="19"/>
      <c r="L47" s="19">
        <f>SUM(L44:L46)</f>
        <v>45055760</v>
      </c>
      <c r="M47" s="19"/>
      <c r="N47" s="19"/>
      <c r="O47" s="19"/>
      <c r="P47" s="19"/>
      <c r="Q47" s="19"/>
      <c r="R47" s="19"/>
      <c r="S47" s="19"/>
      <c r="T47" s="19"/>
      <c r="U47" s="19"/>
      <c r="V47" s="19"/>
      <c r="W47" s="19"/>
      <c r="X47" s="19"/>
      <c r="Y47" s="19"/>
      <c r="Z47" s="19"/>
      <c r="AA47" s="19"/>
      <c r="AB47" s="19"/>
      <c r="AC47" s="19"/>
      <c r="AD47" s="19"/>
      <c r="AE47" s="19"/>
      <c r="AF47" s="19"/>
      <c r="AG47" s="19"/>
      <c r="AH47" s="19"/>
      <c r="AI47" s="19"/>
      <c r="AJ47" s="19"/>
    </row>
    <row r="48" spans="1:36" x14ac:dyDescent="0.3">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row>
    <row r="49" spans="1:36" x14ac:dyDescent="0.3">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row>
    <row r="50" spans="1:36" x14ac:dyDescent="0.3">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row>
    <row r="51" spans="1:36" ht="17.25" thickBot="1" x14ac:dyDescent="0.3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row>
    <row r="52" spans="1:36" ht="17.25" thickBot="1" x14ac:dyDescent="0.35">
      <c r="A52" s="19"/>
      <c r="B52" s="19"/>
      <c r="C52" s="19"/>
      <c r="D52" s="19"/>
      <c r="E52" s="19"/>
      <c r="F52" s="19"/>
      <c r="G52" s="19"/>
      <c r="H52" s="19"/>
      <c r="I52" s="19"/>
      <c r="J52" s="19"/>
      <c r="K52" s="19"/>
      <c r="L52" s="19"/>
      <c r="M52" s="19"/>
      <c r="N52" s="19"/>
      <c r="O52" s="39"/>
      <c r="P52" s="19"/>
      <c r="Q52" s="17"/>
      <c r="R52" s="19"/>
      <c r="S52" s="19"/>
      <c r="T52" s="19"/>
      <c r="U52" s="19"/>
      <c r="V52" s="19"/>
      <c r="W52" s="19"/>
      <c r="X52" s="19"/>
      <c r="Y52" s="19"/>
      <c r="Z52" s="19"/>
      <c r="AA52" s="19"/>
      <c r="AB52" s="19"/>
      <c r="AC52" s="19"/>
      <c r="AD52" s="19"/>
      <c r="AE52" s="19"/>
      <c r="AF52" s="19"/>
      <c r="AG52" s="19"/>
      <c r="AH52" s="19"/>
      <c r="AI52" s="19"/>
      <c r="AJ52" s="19"/>
    </row>
    <row r="53" spans="1:36" ht="17.25" thickBot="1" x14ac:dyDescent="0.35">
      <c r="A53" s="19"/>
      <c r="B53" s="19"/>
      <c r="C53" s="19"/>
      <c r="D53" s="19"/>
      <c r="E53" s="19"/>
      <c r="F53" s="19"/>
      <c r="G53" s="19"/>
      <c r="H53" s="19"/>
      <c r="I53" s="19"/>
      <c r="J53" s="19"/>
      <c r="K53" s="19"/>
      <c r="L53" s="19"/>
      <c r="M53" s="19"/>
      <c r="N53" s="19"/>
      <c r="O53" s="40"/>
      <c r="P53" s="19"/>
      <c r="Q53" s="17"/>
      <c r="R53" s="19"/>
      <c r="S53" s="19"/>
      <c r="T53" s="19"/>
      <c r="U53" s="19"/>
      <c r="V53" s="19"/>
      <c r="W53" s="19"/>
      <c r="X53" s="19"/>
      <c r="Y53" s="19"/>
      <c r="Z53" s="19"/>
      <c r="AA53" s="19"/>
      <c r="AB53" s="19"/>
      <c r="AC53" s="19"/>
      <c r="AD53" s="19"/>
      <c r="AE53" s="19"/>
      <c r="AF53" s="19"/>
      <c r="AG53" s="19"/>
      <c r="AH53" s="19"/>
      <c r="AI53" s="19"/>
      <c r="AJ53" s="19"/>
    </row>
    <row r="54" spans="1:36" ht="17.25" thickBot="1" x14ac:dyDescent="0.35">
      <c r="A54" s="19"/>
      <c r="B54" s="19"/>
      <c r="C54" s="19"/>
      <c r="D54" s="19"/>
      <c r="E54" s="19"/>
      <c r="F54" s="19"/>
      <c r="G54" s="19"/>
      <c r="H54" s="19"/>
      <c r="I54" s="19"/>
      <c r="J54" s="19"/>
      <c r="K54" s="19"/>
      <c r="L54" s="19"/>
      <c r="M54" s="19"/>
      <c r="N54" s="19"/>
      <c r="O54" s="40"/>
      <c r="P54" s="19"/>
      <c r="Q54" s="17"/>
      <c r="R54" s="19"/>
      <c r="S54" s="19"/>
      <c r="T54" s="19"/>
      <c r="U54" s="19"/>
      <c r="V54" s="19"/>
      <c r="W54" s="19"/>
      <c r="X54" s="19"/>
      <c r="Y54" s="19"/>
      <c r="Z54" s="19"/>
      <c r="AA54" s="19"/>
      <c r="AB54" s="19"/>
      <c r="AC54" s="19"/>
      <c r="AD54" s="19"/>
      <c r="AE54" s="19"/>
      <c r="AF54" s="19"/>
      <c r="AG54" s="19"/>
      <c r="AH54" s="19"/>
      <c r="AI54" s="19"/>
      <c r="AJ54" s="19"/>
    </row>
    <row r="55" spans="1:36" ht="17.25" thickBot="1" x14ac:dyDescent="0.35">
      <c r="A55" s="19"/>
      <c r="B55" s="19"/>
      <c r="C55" s="19"/>
      <c r="D55" s="19"/>
      <c r="E55" s="19"/>
      <c r="F55" s="19"/>
      <c r="G55" s="19"/>
      <c r="H55" s="19"/>
      <c r="I55" s="19"/>
      <c r="J55" s="19"/>
      <c r="K55" s="19"/>
      <c r="L55" s="19"/>
      <c r="M55" s="19"/>
      <c r="N55" s="19"/>
      <c r="O55" s="40"/>
      <c r="P55" s="19"/>
      <c r="Q55" s="17"/>
      <c r="R55" s="19"/>
      <c r="S55" s="19"/>
      <c r="T55" s="19"/>
      <c r="U55" s="19"/>
      <c r="V55" s="19"/>
      <c r="W55" s="19"/>
      <c r="X55" s="19"/>
      <c r="Y55" s="19"/>
      <c r="Z55" s="19"/>
      <c r="AA55" s="19"/>
      <c r="AB55" s="19"/>
      <c r="AC55" s="19"/>
      <c r="AD55" s="19"/>
      <c r="AE55" s="19"/>
      <c r="AF55" s="19"/>
      <c r="AG55" s="19"/>
      <c r="AH55" s="19"/>
      <c r="AI55" s="19"/>
      <c r="AJ55" s="19"/>
    </row>
    <row r="56" spans="1:36" ht="17.25" thickBot="1" x14ac:dyDescent="0.35">
      <c r="A56" s="19"/>
      <c r="B56" s="19"/>
      <c r="C56" s="19"/>
      <c r="D56" s="19"/>
      <c r="E56" s="19"/>
      <c r="F56" s="19"/>
      <c r="G56" s="19"/>
      <c r="H56" s="19"/>
      <c r="I56" s="19"/>
      <c r="J56" s="19"/>
      <c r="K56" s="19"/>
      <c r="L56" s="19"/>
      <c r="M56" s="19"/>
      <c r="N56" s="19"/>
      <c r="O56" s="40"/>
      <c r="P56" s="19"/>
      <c r="Q56" s="19"/>
      <c r="R56" s="19"/>
      <c r="S56" s="19"/>
      <c r="T56" s="19"/>
      <c r="U56" s="19"/>
      <c r="V56" s="19"/>
      <c r="W56" s="19"/>
      <c r="X56" s="19"/>
      <c r="Y56" s="19"/>
      <c r="Z56" s="19"/>
      <c r="AA56" s="19"/>
      <c r="AB56" s="19"/>
      <c r="AC56" s="19"/>
      <c r="AD56" s="19"/>
      <c r="AE56" s="19"/>
      <c r="AF56" s="19"/>
      <c r="AG56" s="19"/>
      <c r="AH56" s="19"/>
      <c r="AI56" s="19"/>
      <c r="AJ56" s="19"/>
    </row>
    <row r="57" spans="1:36" ht="17.25" thickBot="1" x14ac:dyDescent="0.35">
      <c r="A57" s="19"/>
      <c r="B57" s="19"/>
      <c r="C57" s="19"/>
      <c r="D57" s="19"/>
      <c r="E57" s="19"/>
      <c r="F57" s="19"/>
      <c r="G57" s="19"/>
      <c r="H57" s="19"/>
      <c r="I57" s="19"/>
      <c r="J57" s="19"/>
      <c r="K57" s="19"/>
      <c r="L57" s="19"/>
      <c r="M57" s="19"/>
      <c r="N57" s="19"/>
      <c r="O57" s="40"/>
      <c r="P57" s="19"/>
      <c r="Q57" s="19"/>
      <c r="R57" s="19"/>
      <c r="S57" s="19"/>
      <c r="T57" s="19"/>
      <c r="U57" s="19"/>
      <c r="V57" s="19"/>
      <c r="W57" s="19"/>
      <c r="X57" s="19"/>
      <c r="Y57" s="19"/>
      <c r="Z57" s="19"/>
      <c r="AA57" s="19"/>
      <c r="AB57" s="19"/>
      <c r="AC57" s="19"/>
      <c r="AD57" s="19"/>
      <c r="AE57" s="19"/>
      <c r="AF57" s="19"/>
      <c r="AG57" s="19"/>
      <c r="AH57" s="19"/>
      <c r="AI57" s="19"/>
      <c r="AJ57" s="19"/>
    </row>
    <row r="58" spans="1:36" ht="17.25" thickBot="1" x14ac:dyDescent="0.35">
      <c r="A58" s="19"/>
      <c r="B58" s="19"/>
      <c r="C58" s="19"/>
      <c r="D58" s="19"/>
      <c r="E58" s="19"/>
      <c r="F58" s="19"/>
      <c r="G58" s="19"/>
      <c r="H58" s="19"/>
      <c r="I58" s="19"/>
      <c r="J58" s="19"/>
      <c r="K58" s="19"/>
      <c r="L58" s="19"/>
      <c r="M58" s="19"/>
      <c r="N58" s="19"/>
      <c r="O58" s="40"/>
      <c r="P58" s="19"/>
      <c r="Q58" s="19"/>
      <c r="R58" s="19"/>
      <c r="S58" s="19"/>
      <c r="T58" s="19"/>
      <c r="U58" s="19"/>
      <c r="V58" s="19"/>
      <c r="W58" s="19"/>
      <c r="X58" s="19"/>
      <c r="Y58" s="19"/>
      <c r="Z58" s="19"/>
      <c r="AA58" s="19"/>
      <c r="AB58" s="19"/>
      <c r="AC58" s="19"/>
      <c r="AD58" s="19"/>
      <c r="AE58" s="19"/>
      <c r="AF58" s="19"/>
      <c r="AG58" s="19"/>
      <c r="AH58" s="19"/>
      <c r="AI58" s="19"/>
      <c r="AJ58" s="19"/>
    </row>
    <row r="59" spans="1:36" ht="17.25" thickBot="1" x14ac:dyDescent="0.35">
      <c r="A59" s="19"/>
      <c r="B59" s="19"/>
      <c r="C59" s="19"/>
      <c r="D59" s="19"/>
      <c r="E59" s="19"/>
      <c r="F59" s="19"/>
      <c r="G59" s="19"/>
      <c r="H59" s="19"/>
      <c r="I59" s="19"/>
      <c r="J59" s="19"/>
      <c r="K59" s="19"/>
      <c r="L59" s="19"/>
      <c r="M59" s="19"/>
      <c r="N59" s="19"/>
      <c r="O59" s="40"/>
      <c r="P59" s="19"/>
      <c r="Q59" s="19"/>
      <c r="R59" s="19"/>
      <c r="S59" s="19"/>
      <c r="T59" s="19"/>
      <c r="U59" s="19"/>
      <c r="V59" s="19"/>
      <c r="W59" s="19"/>
      <c r="X59" s="19"/>
      <c r="Y59" s="19"/>
      <c r="Z59" s="19"/>
      <c r="AA59" s="19"/>
      <c r="AB59" s="19"/>
      <c r="AC59" s="19"/>
      <c r="AD59" s="19"/>
      <c r="AE59" s="19"/>
      <c r="AF59" s="19"/>
      <c r="AG59" s="19"/>
      <c r="AH59" s="19"/>
      <c r="AI59" s="19"/>
      <c r="AJ59" s="19"/>
    </row>
    <row r="60" spans="1:36" ht="17.25" thickBot="1" x14ac:dyDescent="0.35">
      <c r="A60" s="19"/>
      <c r="B60" s="19"/>
      <c r="C60" s="19"/>
      <c r="D60" s="19"/>
      <c r="E60" s="19"/>
      <c r="F60" s="19"/>
      <c r="G60" s="19"/>
      <c r="H60" s="19"/>
      <c r="I60" s="19"/>
      <c r="J60" s="19"/>
      <c r="K60" s="19"/>
      <c r="L60" s="19"/>
      <c r="M60" s="19"/>
      <c r="N60" s="19"/>
      <c r="O60" s="40"/>
      <c r="P60" s="19"/>
      <c r="Q60" s="19"/>
      <c r="R60" s="19"/>
      <c r="S60" s="19"/>
      <c r="T60" s="19"/>
      <c r="U60" s="19"/>
      <c r="V60" s="19"/>
      <c r="W60" s="19"/>
      <c r="X60" s="19"/>
      <c r="Y60" s="19"/>
      <c r="Z60" s="19"/>
      <c r="AA60" s="19"/>
      <c r="AB60" s="19"/>
      <c r="AC60" s="19"/>
      <c r="AD60" s="19"/>
      <c r="AE60" s="19"/>
      <c r="AF60" s="19"/>
      <c r="AG60" s="19"/>
      <c r="AH60" s="19"/>
      <c r="AI60" s="19"/>
      <c r="AJ60" s="19"/>
    </row>
    <row r="61" spans="1:36" ht="17.25" thickBot="1" x14ac:dyDescent="0.35">
      <c r="A61" s="19"/>
      <c r="B61" s="19"/>
      <c r="C61" s="19"/>
      <c r="D61" s="19"/>
      <c r="E61" s="19"/>
      <c r="F61" s="19"/>
      <c r="G61" s="19"/>
      <c r="H61" s="19"/>
      <c r="I61" s="19"/>
      <c r="J61" s="19"/>
      <c r="K61" s="19"/>
      <c r="L61" s="19"/>
      <c r="M61" s="19"/>
      <c r="N61" s="19"/>
      <c r="O61" s="40"/>
      <c r="P61" s="19"/>
      <c r="Q61" s="19"/>
      <c r="R61" s="19"/>
      <c r="S61" s="19"/>
      <c r="T61" s="19"/>
      <c r="U61" s="19"/>
      <c r="V61" s="19"/>
      <c r="W61" s="19"/>
      <c r="X61" s="19"/>
      <c r="Y61" s="19"/>
      <c r="Z61" s="19"/>
      <c r="AA61" s="19"/>
      <c r="AB61" s="19"/>
      <c r="AC61" s="19"/>
      <c r="AD61" s="19"/>
      <c r="AE61" s="19"/>
      <c r="AF61" s="19"/>
      <c r="AG61" s="19"/>
      <c r="AH61" s="19"/>
      <c r="AI61" s="19"/>
      <c r="AJ61" s="19"/>
    </row>
    <row r="62" spans="1:36" ht="17.25" thickBot="1" x14ac:dyDescent="0.35">
      <c r="A62" s="19"/>
      <c r="B62" s="19"/>
      <c r="C62" s="19"/>
      <c r="D62" s="19"/>
      <c r="E62" s="19"/>
      <c r="F62" s="19"/>
      <c r="G62" s="19"/>
      <c r="H62" s="19"/>
      <c r="I62" s="19"/>
      <c r="J62" s="19"/>
      <c r="K62" s="19"/>
      <c r="L62" s="19"/>
      <c r="M62" s="19"/>
      <c r="N62" s="19"/>
      <c r="O62" s="40"/>
      <c r="P62" s="19"/>
      <c r="Q62" s="19"/>
      <c r="R62" s="19"/>
      <c r="S62" s="19"/>
      <c r="T62" s="19"/>
      <c r="U62" s="19"/>
      <c r="V62" s="19"/>
      <c r="W62" s="19"/>
      <c r="X62" s="19"/>
      <c r="Y62" s="19"/>
      <c r="Z62" s="19"/>
      <c r="AA62" s="19"/>
      <c r="AB62" s="19"/>
      <c r="AC62" s="19"/>
      <c r="AD62" s="19"/>
      <c r="AE62" s="19"/>
      <c r="AF62" s="19"/>
      <c r="AG62" s="19"/>
      <c r="AH62" s="19"/>
      <c r="AI62" s="19"/>
      <c r="AJ62" s="19"/>
    </row>
    <row r="63" spans="1:36" ht="17.25" thickBot="1" x14ac:dyDescent="0.35">
      <c r="A63" s="19"/>
      <c r="B63" s="19"/>
      <c r="C63" s="19"/>
      <c r="D63" s="19"/>
      <c r="E63" s="19"/>
      <c r="F63" s="19"/>
      <c r="G63" s="19"/>
      <c r="H63" s="19"/>
      <c r="I63" s="19"/>
      <c r="J63" s="19"/>
      <c r="K63" s="19"/>
      <c r="L63" s="19"/>
      <c r="M63" s="19"/>
      <c r="N63" s="19"/>
      <c r="O63" s="40"/>
      <c r="P63" s="19"/>
      <c r="Q63" s="19"/>
      <c r="R63" s="19"/>
      <c r="S63" s="19"/>
      <c r="T63" s="19"/>
      <c r="U63" s="19"/>
      <c r="V63" s="19"/>
      <c r="W63" s="19"/>
      <c r="X63" s="19"/>
      <c r="Y63" s="19"/>
      <c r="Z63" s="19"/>
      <c r="AA63" s="19"/>
      <c r="AB63" s="19"/>
      <c r="AC63" s="19"/>
      <c r="AD63" s="19"/>
      <c r="AE63" s="19"/>
      <c r="AF63" s="19"/>
      <c r="AG63" s="19"/>
      <c r="AH63" s="19"/>
      <c r="AI63" s="19"/>
      <c r="AJ63" s="19"/>
    </row>
    <row r="64" spans="1:36" ht="17.25" thickBot="1" x14ac:dyDescent="0.35">
      <c r="A64" s="19"/>
      <c r="B64" s="19"/>
      <c r="C64" s="19"/>
      <c r="D64" s="19"/>
      <c r="E64" s="19"/>
      <c r="F64" s="19"/>
      <c r="G64" s="19"/>
      <c r="H64" s="19"/>
      <c r="I64" s="19"/>
      <c r="J64" s="19"/>
      <c r="K64" s="17">
        <v>1626</v>
      </c>
      <c r="L64" s="17">
        <v>14000</v>
      </c>
      <c r="M64" s="17">
        <f>K64*L64</f>
        <v>22764000</v>
      </c>
      <c r="N64" s="19"/>
      <c r="O64" s="40"/>
      <c r="P64" s="19"/>
      <c r="Q64" s="19"/>
      <c r="R64" s="19"/>
      <c r="S64" s="19"/>
      <c r="T64" s="19"/>
      <c r="U64" s="19"/>
      <c r="V64" s="19"/>
      <c r="W64" s="19"/>
      <c r="X64" s="19"/>
      <c r="Y64" s="19"/>
      <c r="Z64" s="19"/>
      <c r="AA64" s="19"/>
      <c r="AB64" s="19"/>
      <c r="AC64" s="19"/>
      <c r="AD64" s="19"/>
      <c r="AE64" s="19"/>
      <c r="AF64" s="19"/>
      <c r="AG64" s="19"/>
      <c r="AH64" s="19"/>
      <c r="AI64" s="19"/>
      <c r="AJ64" s="19"/>
    </row>
    <row r="65" spans="1:36" ht="17.25" thickBot="1" x14ac:dyDescent="0.35">
      <c r="A65" s="19"/>
      <c r="B65" s="19"/>
      <c r="C65" s="19"/>
      <c r="D65" s="19"/>
      <c r="E65" s="19"/>
      <c r="F65" s="19"/>
      <c r="G65" s="19"/>
      <c r="H65" s="19"/>
      <c r="I65" s="19"/>
      <c r="J65" s="19"/>
      <c r="K65" s="17">
        <v>1620</v>
      </c>
      <c r="L65" s="17">
        <f>L64*0.7</f>
        <v>9800</v>
      </c>
      <c r="M65" s="17">
        <f>K65*L65</f>
        <v>15876000</v>
      </c>
      <c r="N65" s="19"/>
      <c r="O65" s="40"/>
      <c r="P65" s="19"/>
      <c r="Q65" s="19"/>
      <c r="R65" s="19"/>
      <c r="S65" s="19"/>
      <c r="T65" s="19"/>
      <c r="U65" s="19"/>
      <c r="V65" s="19"/>
      <c r="W65" s="19"/>
      <c r="X65" s="19"/>
      <c r="Y65" s="19"/>
      <c r="Z65" s="19"/>
      <c r="AA65" s="19"/>
      <c r="AB65" s="19"/>
      <c r="AC65" s="19"/>
      <c r="AD65" s="19"/>
      <c r="AE65" s="19"/>
      <c r="AF65" s="19"/>
      <c r="AG65" s="19"/>
      <c r="AH65" s="19"/>
      <c r="AI65" s="19"/>
      <c r="AJ65" s="19"/>
    </row>
    <row r="66" spans="1:36" ht="17.25" thickBot="1" x14ac:dyDescent="0.35">
      <c r="A66" s="19"/>
      <c r="B66" s="19"/>
      <c r="C66" s="19"/>
      <c r="D66" s="19"/>
      <c r="E66" s="19"/>
      <c r="F66" s="19"/>
      <c r="G66" s="19"/>
      <c r="H66" s="19"/>
      <c r="I66" s="19"/>
      <c r="J66" s="19"/>
      <c r="K66" s="19"/>
      <c r="L66" s="19"/>
      <c r="M66" s="17">
        <f>SUM(M64:M65)</f>
        <v>38640000</v>
      </c>
      <c r="N66" s="19"/>
      <c r="O66" s="40"/>
      <c r="P66" s="19"/>
      <c r="Q66" s="19"/>
      <c r="R66" s="19"/>
      <c r="S66" s="19"/>
      <c r="T66" s="19"/>
      <c r="U66" s="19"/>
      <c r="V66" s="19"/>
      <c r="W66" s="19"/>
      <c r="X66" s="19"/>
      <c r="Y66" s="19"/>
      <c r="Z66" s="19"/>
      <c r="AA66" s="19"/>
      <c r="AB66" s="19"/>
      <c r="AC66" s="19"/>
      <c r="AD66" s="19"/>
      <c r="AE66" s="19"/>
      <c r="AF66" s="19"/>
      <c r="AG66" s="19"/>
      <c r="AH66" s="19"/>
      <c r="AI66" s="19"/>
      <c r="AJ66" s="19"/>
    </row>
    <row r="67" spans="1:36" ht="17.25" thickBot="1" x14ac:dyDescent="0.35">
      <c r="A67" s="19"/>
      <c r="B67" s="19"/>
      <c r="C67" s="19"/>
      <c r="D67" s="19"/>
      <c r="E67" s="19"/>
      <c r="F67" s="19"/>
      <c r="G67" s="19"/>
      <c r="H67" s="19"/>
      <c r="I67" s="19"/>
      <c r="J67" s="19"/>
      <c r="K67" s="19"/>
      <c r="L67" s="19"/>
      <c r="M67" s="17">
        <f>M66*0.85</f>
        <v>32844000</v>
      </c>
      <c r="N67" s="19"/>
      <c r="O67" s="40"/>
      <c r="P67" s="19"/>
      <c r="Q67" s="19"/>
      <c r="R67" s="19"/>
      <c r="S67" s="19"/>
      <c r="T67" s="19"/>
      <c r="U67" s="19"/>
      <c r="V67" s="19"/>
      <c r="W67" s="19"/>
      <c r="X67" s="19"/>
      <c r="Y67" s="19"/>
      <c r="Z67" s="19"/>
      <c r="AA67" s="19"/>
      <c r="AB67" s="19"/>
      <c r="AC67" s="19"/>
      <c r="AD67" s="19"/>
      <c r="AE67" s="19"/>
      <c r="AF67" s="19"/>
      <c r="AG67" s="19"/>
      <c r="AH67" s="19"/>
      <c r="AI67" s="19"/>
      <c r="AJ67" s="19"/>
    </row>
    <row r="68" spans="1:36" ht="17.25" thickBot="1" x14ac:dyDescent="0.35">
      <c r="A68" s="19"/>
      <c r="B68" s="19"/>
      <c r="C68" s="19"/>
      <c r="D68" s="19"/>
      <c r="E68" s="19"/>
      <c r="F68" s="19"/>
      <c r="G68" s="19"/>
      <c r="H68" s="19"/>
      <c r="I68" s="19"/>
      <c r="J68" s="19"/>
      <c r="K68" s="19"/>
      <c r="L68" s="19"/>
      <c r="M68" s="17">
        <f>M66*0.7</f>
        <v>27048000</v>
      </c>
      <c r="N68" s="19"/>
      <c r="O68" s="40"/>
      <c r="P68" s="19"/>
      <c r="Q68" s="19"/>
      <c r="R68" s="19"/>
      <c r="S68" s="19"/>
      <c r="T68" s="19"/>
      <c r="U68" s="19"/>
      <c r="V68" s="19"/>
      <c r="W68" s="19"/>
      <c r="X68" s="19"/>
      <c r="Y68" s="19"/>
      <c r="Z68" s="19"/>
      <c r="AA68" s="19"/>
      <c r="AB68" s="19"/>
      <c r="AC68" s="19"/>
      <c r="AD68" s="19"/>
      <c r="AE68" s="19"/>
      <c r="AF68" s="19"/>
      <c r="AG68" s="19"/>
      <c r="AH68" s="19"/>
      <c r="AI68" s="19"/>
      <c r="AJ68" s="19"/>
    </row>
    <row r="69" spans="1:36" ht="17.25" thickBot="1" x14ac:dyDescent="0.35">
      <c r="A69" s="19"/>
      <c r="B69" s="19"/>
      <c r="C69" s="19"/>
      <c r="D69" s="19"/>
      <c r="E69" s="19"/>
      <c r="F69" s="19"/>
      <c r="G69" s="19"/>
      <c r="H69" s="19"/>
      <c r="I69" s="19"/>
      <c r="J69" s="19"/>
      <c r="K69" s="19"/>
      <c r="L69" s="19"/>
      <c r="M69" s="19"/>
      <c r="N69" s="19"/>
      <c r="O69" s="40"/>
      <c r="P69" s="19"/>
      <c r="Q69" s="19"/>
      <c r="R69" s="19"/>
      <c r="S69" s="19"/>
      <c r="T69" s="19"/>
      <c r="U69" s="19"/>
      <c r="V69" s="19"/>
      <c r="W69" s="19"/>
      <c r="X69" s="19"/>
      <c r="Y69" s="19"/>
      <c r="Z69" s="19"/>
      <c r="AA69" s="19"/>
      <c r="AB69" s="19"/>
      <c r="AC69" s="19"/>
      <c r="AD69" s="19"/>
      <c r="AE69" s="19"/>
      <c r="AF69" s="19"/>
      <c r="AG69" s="19"/>
      <c r="AH69" s="19"/>
      <c r="AI69" s="19"/>
      <c r="AJ69" s="19"/>
    </row>
    <row r="70" spans="1:36" ht="17.25" thickBot="1" x14ac:dyDescent="0.35">
      <c r="A70" s="19"/>
      <c r="B70" s="19"/>
      <c r="C70" s="19"/>
      <c r="D70" s="19"/>
      <c r="E70" s="19"/>
      <c r="F70" s="19"/>
      <c r="G70" s="19"/>
      <c r="H70" s="19"/>
      <c r="I70" s="19"/>
      <c r="J70" s="19"/>
      <c r="K70" s="17">
        <v>1626</v>
      </c>
      <c r="L70" s="19">
        <v>2600</v>
      </c>
      <c r="M70" s="17">
        <f>K70*L70</f>
        <v>4227600</v>
      </c>
      <c r="N70" s="19"/>
      <c r="O70" s="40"/>
      <c r="P70" s="19"/>
      <c r="Q70" s="19"/>
      <c r="R70" s="19"/>
      <c r="S70" s="19"/>
      <c r="T70" s="19"/>
      <c r="U70" s="19"/>
      <c r="V70" s="19"/>
      <c r="W70" s="19"/>
      <c r="X70" s="19"/>
      <c r="Y70" s="19"/>
      <c r="Z70" s="19"/>
      <c r="AA70" s="19"/>
      <c r="AB70" s="19"/>
      <c r="AC70" s="19"/>
      <c r="AD70" s="19"/>
      <c r="AE70" s="19"/>
      <c r="AF70" s="19"/>
      <c r="AG70" s="19"/>
      <c r="AH70" s="19"/>
      <c r="AI70" s="19"/>
      <c r="AJ70" s="19"/>
    </row>
    <row r="71" spans="1:36" ht="17.25" thickBot="1" x14ac:dyDescent="0.35">
      <c r="A71" s="19"/>
      <c r="B71" s="19"/>
      <c r="C71" s="19"/>
      <c r="D71" s="19"/>
      <c r="E71" s="19"/>
      <c r="F71" s="19"/>
      <c r="G71" s="19"/>
      <c r="H71" s="19"/>
      <c r="I71" s="19"/>
      <c r="J71" s="19"/>
      <c r="K71" s="17">
        <v>1620</v>
      </c>
      <c r="L71" s="19">
        <v>2600</v>
      </c>
      <c r="M71" s="17">
        <f>K71*L71</f>
        <v>4212000</v>
      </c>
      <c r="N71" s="19"/>
      <c r="O71" s="40"/>
      <c r="P71" s="19"/>
      <c r="Q71" s="19"/>
      <c r="R71" s="19"/>
      <c r="S71" s="19"/>
      <c r="T71" s="19"/>
      <c r="U71" s="19"/>
      <c r="V71" s="19"/>
      <c r="W71" s="19"/>
      <c r="X71" s="19"/>
      <c r="Y71" s="19"/>
      <c r="Z71" s="19"/>
      <c r="AA71" s="19"/>
      <c r="AB71" s="19"/>
      <c r="AC71" s="19"/>
      <c r="AD71" s="19"/>
      <c r="AE71" s="19"/>
      <c r="AF71" s="19"/>
      <c r="AG71" s="19"/>
      <c r="AH71" s="19"/>
      <c r="AI71" s="19"/>
      <c r="AJ71" s="19"/>
    </row>
    <row r="72" spans="1:36" ht="17.25" thickBot="1" x14ac:dyDescent="0.35">
      <c r="A72" s="19"/>
      <c r="B72" s="19"/>
      <c r="C72" s="19"/>
      <c r="D72" s="19"/>
      <c r="E72" s="19"/>
      <c r="F72" s="19"/>
      <c r="G72" s="19"/>
      <c r="H72" s="19"/>
      <c r="I72" s="19"/>
      <c r="J72" s="19"/>
      <c r="K72" s="19"/>
      <c r="L72" s="19"/>
      <c r="M72" s="17">
        <f>SUM(M70:M71)</f>
        <v>8439600</v>
      </c>
      <c r="N72" s="19"/>
      <c r="O72" s="40"/>
      <c r="P72" s="19"/>
      <c r="Q72" s="19"/>
      <c r="R72" s="19"/>
      <c r="S72" s="19"/>
      <c r="T72" s="19"/>
      <c r="U72" s="19"/>
      <c r="V72" s="19"/>
      <c r="W72" s="19"/>
      <c r="X72" s="19"/>
      <c r="Y72" s="19"/>
      <c r="Z72" s="19"/>
      <c r="AA72" s="19"/>
      <c r="AB72" s="19"/>
      <c r="AC72" s="19"/>
      <c r="AD72" s="19"/>
      <c r="AE72" s="19"/>
      <c r="AF72" s="19"/>
      <c r="AG72" s="19"/>
      <c r="AH72" s="19"/>
      <c r="AI72" s="19"/>
      <c r="AJ72" s="19"/>
    </row>
    <row r="73" spans="1:36" ht="17.25" thickBot="1" x14ac:dyDescent="0.35">
      <c r="A73" s="19"/>
      <c r="B73" s="19"/>
      <c r="C73" s="19"/>
      <c r="D73" s="19"/>
      <c r="E73" s="19"/>
      <c r="F73" s="19"/>
      <c r="G73" s="19"/>
      <c r="H73" s="19"/>
      <c r="I73" s="19"/>
      <c r="J73" s="19"/>
      <c r="K73" s="19"/>
      <c r="L73" s="19"/>
      <c r="M73" s="19"/>
      <c r="N73" s="19"/>
      <c r="O73" s="40"/>
      <c r="P73" s="19"/>
      <c r="Q73" s="19"/>
      <c r="R73" s="19"/>
      <c r="S73" s="19"/>
      <c r="T73" s="19"/>
      <c r="U73" s="19"/>
      <c r="V73" s="19"/>
      <c r="W73" s="19"/>
      <c r="X73" s="19"/>
      <c r="Y73" s="19"/>
      <c r="Z73" s="19"/>
      <c r="AA73" s="19"/>
      <c r="AB73" s="19"/>
      <c r="AC73" s="19"/>
      <c r="AD73" s="19"/>
      <c r="AE73" s="19"/>
      <c r="AF73" s="19"/>
      <c r="AG73" s="19"/>
      <c r="AH73" s="19"/>
      <c r="AI73" s="19"/>
      <c r="AJ73" s="19"/>
    </row>
    <row r="74" spans="1:36" ht="17.25" thickBot="1" x14ac:dyDescent="0.35">
      <c r="A74" s="19"/>
      <c r="B74" s="19"/>
      <c r="C74" s="19"/>
      <c r="D74" s="19"/>
      <c r="E74" s="19"/>
      <c r="F74" s="19"/>
      <c r="G74" s="19"/>
      <c r="H74" s="19"/>
      <c r="I74" s="19"/>
      <c r="J74" s="19"/>
      <c r="K74" s="19"/>
      <c r="L74" s="19"/>
      <c r="M74" s="19"/>
      <c r="N74" s="19"/>
      <c r="O74" s="40"/>
      <c r="P74" s="19"/>
      <c r="Q74" s="19"/>
      <c r="R74" s="19"/>
      <c r="S74" s="19"/>
      <c r="T74" s="19"/>
      <c r="U74" s="19"/>
      <c r="V74" s="19"/>
      <c r="W74" s="19"/>
      <c r="X74" s="19"/>
      <c r="Y74" s="19"/>
      <c r="Z74" s="19"/>
      <c r="AA74" s="19"/>
      <c r="AB74" s="19"/>
      <c r="AC74" s="19"/>
      <c r="AD74" s="19"/>
      <c r="AE74" s="19"/>
      <c r="AF74" s="19"/>
      <c r="AG74" s="19"/>
      <c r="AH74" s="19"/>
      <c r="AI74" s="19"/>
      <c r="AJ74" s="19"/>
    </row>
    <row r="75" spans="1:36" ht="17.25" thickBot="1" x14ac:dyDescent="0.35">
      <c r="A75" s="19"/>
      <c r="B75" s="19"/>
      <c r="C75" s="19"/>
      <c r="D75" s="19"/>
      <c r="E75" s="19"/>
      <c r="F75" s="19"/>
      <c r="G75" s="19"/>
      <c r="H75" s="19"/>
      <c r="I75" s="19"/>
      <c r="J75" s="19"/>
      <c r="K75" s="19"/>
      <c r="L75" s="19"/>
      <c r="M75" s="19"/>
      <c r="N75" s="19"/>
      <c r="O75" s="40"/>
      <c r="P75" s="33"/>
      <c r="Q75" s="19"/>
      <c r="R75" s="19"/>
      <c r="S75" s="19"/>
      <c r="T75" s="19"/>
      <c r="U75" s="19"/>
      <c r="V75" s="19"/>
      <c r="W75" s="19"/>
      <c r="X75" s="19"/>
      <c r="Y75" s="19"/>
      <c r="Z75" s="19"/>
      <c r="AA75" s="19"/>
      <c r="AB75" s="19"/>
      <c r="AC75" s="19"/>
      <c r="AD75" s="19"/>
      <c r="AE75" s="19"/>
      <c r="AF75" s="19"/>
      <c r="AG75" s="19"/>
      <c r="AH75" s="19"/>
      <c r="AI75" s="19"/>
      <c r="AJ75" s="19"/>
    </row>
    <row r="76" spans="1:36" ht="17.25" thickBot="1" x14ac:dyDescent="0.35">
      <c r="A76" s="19"/>
      <c r="B76" s="19"/>
      <c r="C76" s="19"/>
      <c r="D76" s="19"/>
      <c r="E76" s="19"/>
      <c r="F76" s="19"/>
      <c r="G76" s="19"/>
      <c r="H76" s="19"/>
      <c r="I76" s="19"/>
      <c r="J76" s="19"/>
      <c r="K76" s="19"/>
      <c r="L76" s="19"/>
      <c r="M76" s="19"/>
      <c r="N76" s="19"/>
      <c r="O76" s="43"/>
      <c r="P76" s="33"/>
      <c r="Q76" s="19"/>
      <c r="R76" s="19"/>
      <c r="S76" s="19"/>
      <c r="T76" s="19"/>
      <c r="U76" s="19"/>
      <c r="V76" s="19"/>
      <c r="W76" s="19"/>
      <c r="X76" s="19"/>
      <c r="Y76" s="19"/>
      <c r="Z76" s="19"/>
      <c r="AA76" s="19"/>
      <c r="AB76" s="19"/>
      <c r="AC76" s="19"/>
      <c r="AD76" s="19"/>
      <c r="AE76" s="19"/>
      <c r="AF76" s="19"/>
      <c r="AG76" s="19"/>
      <c r="AH76" s="19"/>
      <c r="AI76" s="19"/>
      <c r="AJ76" s="19"/>
    </row>
    <row r="77" spans="1:36" ht="17.25" thickBot="1" x14ac:dyDescent="0.35">
      <c r="A77" s="19"/>
      <c r="B77" s="19"/>
      <c r="C77" s="19"/>
      <c r="D77" s="19"/>
      <c r="E77" s="19"/>
      <c r="F77" s="19"/>
      <c r="G77" s="19"/>
      <c r="H77" s="19"/>
      <c r="I77" s="19"/>
      <c r="J77" s="19"/>
      <c r="K77" s="19"/>
      <c r="L77" s="19"/>
      <c r="M77" s="19"/>
      <c r="N77" s="19"/>
      <c r="O77" s="43"/>
      <c r="P77" s="33"/>
      <c r="Q77" s="19"/>
      <c r="R77" s="19"/>
      <c r="S77" s="19"/>
      <c r="T77" s="19"/>
      <c r="U77" s="19"/>
      <c r="V77" s="19"/>
      <c r="W77" s="19"/>
      <c r="X77" s="19"/>
      <c r="Y77" s="19"/>
      <c r="Z77" s="19"/>
      <c r="AA77" s="19"/>
      <c r="AB77" s="19"/>
      <c r="AC77" s="19"/>
      <c r="AD77" s="19"/>
      <c r="AE77" s="19"/>
      <c r="AF77" s="19"/>
      <c r="AG77" s="19"/>
      <c r="AH77" s="19"/>
      <c r="AI77" s="19"/>
      <c r="AJ77" s="19"/>
    </row>
    <row r="78" spans="1:36" x14ac:dyDescent="0.3">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row>
    <row r="79" spans="1:36" x14ac:dyDescent="0.3">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row>
    <row r="80" spans="1:36" x14ac:dyDescent="0.3">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row>
    <row r="81" spans="1:36" x14ac:dyDescent="0.3">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row>
    <row r="82" spans="1:36" ht="17.25" thickBot="1" x14ac:dyDescent="0.3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row>
    <row r="83" spans="1:36" ht="17.25" thickBot="1" x14ac:dyDescent="0.35">
      <c r="A83" s="19"/>
      <c r="B83" s="19"/>
      <c r="C83" s="19"/>
      <c r="D83" s="19"/>
      <c r="E83" s="19"/>
      <c r="F83" s="19"/>
      <c r="G83" s="19"/>
      <c r="H83" s="19"/>
      <c r="I83" s="19"/>
      <c r="J83" s="19"/>
      <c r="K83" s="19"/>
      <c r="L83" s="19"/>
      <c r="M83" s="41"/>
      <c r="N83" s="19"/>
      <c r="O83" s="19"/>
      <c r="P83" s="19"/>
      <c r="Q83" s="19"/>
      <c r="R83" s="19"/>
      <c r="S83" s="19"/>
      <c r="T83" s="19"/>
      <c r="U83" s="19"/>
      <c r="V83" s="19"/>
      <c r="W83" s="19"/>
      <c r="X83" s="19"/>
      <c r="Y83" s="19"/>
      <c r="Z83" s="19"/>
      <c r="AA83" s="19"/>
      <c r="AB83" s="19"/>
      <c r="AC83" s="19"/>
      <c r="AD83" s="19"/>
      <c r="AE83" s="19"/>
      <c r="AF83" s="19"/>
      <c r="AG83" s="19"/>
      <c r="AH83" s="19"/>
      <c r="AI83" s="19"/>
      <c r="AJ83" s="19"/>
    </row>
    <row r="84" spans="1:36" ht="17.25" thickBot="1" x14ac:dyDescent="0.35">
      <c r="A84" s="19"/>
      <c r="B84" s="19"/>
      <c r="C84" s="19"/>
      <c r="D84" s="19"/>
      <c r="E84" s="19"/>
      <c r="F84" s="19"/>
      <c r="G84" s="19"/>
      <c r="H84" s="19"/>
      <c r="I84" s="19"/>
      <c r="J84" s="19"/>
      <c r="K84" s="19"/>
      <c r="L84" s="19"/>
      <c r="M84" s="42"/>
      <c r="N84" s="19"/>
      <c r="O84" s="19"/>
      <c r="P84" s="19"/>
      <c r="Q84" s="19"/>
      <c r="R84" s="19"/>
      <c r="S84" s="19"/>
      <c r="T84" s="19"/>
      <c r="U84" s="19"/>
      <c r="V84" s="19"/>
      <c r="W84" s="19"/>
      <c r="X84" s="19"/>
      <c r="Y84" s="19"/>
      <c r="Z84" s="19"/>
      <c r="AA84" s="19"/>
      <c r="AB84" s="19"/>
      <c r="AC84" s="19"/>
      <c r="AD84" s="19"/>
      <c r="AE84" s="19"/>
      <c r="AF84" s="19"/>
      <c r="AG84" s="19"/>
      <c r="AH84" s="19"/>
      <c r="AI84" s="19"/>
      <c r="AJ84" s="19"/>
    </row>
    <row r="85" spans="1:36" ht="17.25" thickBot="1" x14ac:dyDescent="0.35">
      <c r="A85" s="19"/>
      <c r="B85" s="19"/>
      <c r="C85" s="19"/>
      <c r="D85" s="19"/>
      <c r="E85" s="19"/>
      <c r="F85" s="19"/>
      <c r="G85" s="19"/>
      <c r="H85" s="19"/>
      <c r="I85" s="19"/>
      <c r="J85" s="19"/>
      <c r="K85" s="19"/>
      <c r="L85" s="19"/>
      <c r="M85" s="42"/>
      <c r="N85" s="19"/>
      <c r="O85" s="19"/>
      <c r="P85" s="19"/>
      <c r="Q85" s="19"/>
      <c r="R85" s="19"/>
      <c r="S85" s="19"/>
      <c r="T85" s="19"/>
      <c r="U85" s="19"/>
      <c r="V85" s="19"/>
      <c r="W85" s="19"/>
      <c r="X85" s="19"/>
      <c r="Y85" s="19"/>
      <c r="Z85" s="19"/>
      <c r="AA85" s="19"/>
      <c r="AB85" s="19"/>
      <c r="AC85" s="19"/>
      <c r="AD85" s="19"/>
      <c r="AE85" s="19"/>
      <c r="AF85" s="19"/>
      <c r="AG85" s="19"/>
      <c r="AH85" s="19"/>
      <c r="AI85" s="19"/>
      <c r="AJ85" s="19"/>
    </row>
    <row r="86" spans="1:36" x14ac:dyDescent="0.3">
      <c r="A86" s="19"/>
      <c r="B86" s="19"/>
      <c r="C86" s="19"/>
      <c r="D86" s="19"/>
      <c r="E86" s="19"/>
      <c r="F86" s="19"/>
      <c r="G86" s="19"/>
      <c r="H86" s="19"/>
      <c r="I86" s="19"/>
      <c r="J86" s="19"/>
      <c r="K86" s="19"/>
      <c r="L86" s="19"/>
      <c r="M86" s="19"/>
      <c r="N86" s="19"/>
      <c r="O86" s="19">
        <f>5000/100</f>
        <v>50</v>
      </c>
      <c r="P86" s="19"/>
      <c r="Q86" s="19"/>
      <c r="R86" s="19"/>
      <c r="S86" s="19"/>
      <c r="T86" s="19"/>
      <c r="U86" s="19"/>
      <c r="V86" s="19"/>
      <c r="W86" s="19"/>
      <c r="X86" s="19"/>
      <c r="Y86" s="19"/>
      <c r="Z86" s="19"/>
      <c r="AA86" s="19"/>
      <c r="AB86" s="19"/>
      <c r="AC86" s="19"/>
      <c r="AD86" s="19"/>
      <c r="AE86" s="19"/>
      <c r="AF86" s="19"/>
      <c r="AG86" s="19"/>
      <c r="AH86" s="19"/>
      <c r="AI86" s="19"/>
      <c r="AJ86" s="19"/>
    </row>
    <row r="87" spans="1:36" ht="17.25" thickBot="1" x14ac:dyDescent="0.3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row>
    <row r="88" spans="1:36" ht="17.25" thickBot="1" x14ac:dyDescent="0.35">
      <c r="A88" s="19"/>
      <c r="B88" s="19"/>
      <c r="C88" s="19"/>
      <c r="D88" s="19"/>
      <c r="E88" s="19"/>
      <c r="F88" s="19"/>
      <c r="G88" s="19"/>
      <c r="H88" s="19"/>
      <c r="I88" s="19"/>
      <c r="J88" s="19"/>
      <c r="K88" s="19"/>
      <c r="L88" s="19" t="s">
        <v>16</v>
      </c>
      <c r="M88" s="44"/>
      <c r="N88" s="19"/>
      <c r="O88" s="19"/>
      <c r="P88" s="19"/>
      <c r="Q88" s="19"/>
      <c r="R88" s="19"/>
      <c r="S88" s="19"/>
      <c r="T88" s="19"/>
      <c r="U88" s="19"/>
      <c r="V88" s="19"/>
      <c r="W88" s="19"/>
      <c r="X88" s="19"/>
      <c r="Y88" s="19"/>
      <c r="Z88" s="19"/>
      <c r="AA88" s="19"/>
      <c r="AB88" s="19"/>
      <c r="AC88" s="19"/>
      <c r="AD88" s="19"/>
      <c r="AE88" s="19"/>
      <c r="AF88" s="19"/>
      <c r="AG88" s="19"/>
      <c r="AH88" s="19"/>
      <c r="AI88" s="19"/>
      <c r="AJ88" s="19"/>
    </row>
    <row r="89" spans="1:36" ht="17.25" thickBot="1" x14ac:dyDescent="0.35">
      <c r="A89" s="19"/>
      <c r="B89" s="19"/>
      <c r="C89" s="19"/>
      <c r="D89" s="19"/>
      <c r="E89" s="19"/>
      <c r="F89" s="19"/>
      <c r="G89" s="19"/>
      <c r="H89" s="19"/>
      <c r="I89" s="19"/>
      <c r="J89" s="19"/>
      <c r="K89" s="19"/>
      <c r="L89" s="19" t="s">
        <v>34</v>
      </c>
      <c r="M89" s="45"/>
      <c r="N89" s="19"/>
      <c r="O89" s="19"/>
      <c r="P89" s="19"/>
      <c r="Q89" s="19"/>
      <c r="R89" s="19"/>
      <c r="S89" s="19"/>
      <c r="T89" s="19"/>
      <c r="U89" s="19"/>
      <c r="V89" s="19"/>
      <c r="W89" s="19"/>
      <c r="X89" s="19"/>
      <c r="Y89" s="19"/>
      <c r="Z89" s="19"/>
      <c r="AA89" s="19"/>
      <c r="AB89" s="19"/>
      <c r="AC89" s="19"/>
      <c r="AD89" s="19"/>
      <c r="AE89" s="19"/>
      <c r="AF89" s="19"/>
      <c r="AG89" s="19"/>
      <c r="AH89" s="19"/>
      <c r="AI89" s="19"/>
      <c r="AJ89" s="19"/>
    </row>
    <row r="90" spans="1:36" x14ac:dyDescent="0.3">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row>
    <row r="91" spans="1:36" x14ac:dyDescent="0.3">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row>
    <row r="92" spans="1:36" x14ac:dyDescent="0.3">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row>
    <row r="93" spans="1:36" x14ac:dyDescent="0.3">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row>
    <row r="94" spans="1:36" ht="17.25" thickBot="1" x14ac:dyDescent="0.3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row>
    <row r="95" spans="1:36" ht="17.25" thickBot="1" x14ac:dyDescent="0.35">
      <c r="A95" s="19"/>
      <c r="B95" s="19"/>
      <c r="C95" s="19"/>
      <c r="D95" s="19"/>
      <c r="E95" s="19"/>
      <c r="F95" s="19"/>
      <c r="G95" s="19"/>
      <c r="H95" s="19"/>
      <c r="I95" s="19"/>
      <c r="J95" s="19"/>
      <c r="K95" s="19"/>
      <c r="L95" s="19"/>
      <c r="M95" s="19"/>
      <c r="N95" s="19"/>
      <c r="O95" s="46"/>
      <c r="P95" s="19"/>
      <c r="Q95" s="19"/>
      <c r="R95" s="19"/>
      <c r="S95" s="19"/>
      <c r="T95" s="19"/>
      <c r="U95" s="19"/>
      <c r="V95" s="19"/>
      <c r="W95" s="19"/>
      <c r="X95" s="19"/>
      <c r="Y95" s="19"/>
      <c r="Z95" s="19"/>
      <c r="AA95" s="19"/>
      <c r="AB95" s="19"/>
      <c r="AC95" s="19"/>
      <c r="AD95" s="19"/>
      <c r="AE95" s="19"/>
      <c r="AF95" s="19"/>
      <c r="AG95" s="19"/>
      <c r="AH95" s="19"/>
      <c r="AI95" s="19"/>
      <c r="AJ95" s="19"/>
    </row>
    <row r="96" spans="1:36" ht="17.25" thickBot="1" x14ac:dyDescent="0.35">
      <c r="A96" s="19"/>
      <c r="B96" s="19"/>
      <c r="C96" s="19"/>
      <c r="D96" s="19"/>
      <c r="E96" s="19"/>
      <c r="F96" s="19"/>
      <c r="G96" s="19"/>
      <c r="H96" s="19"/>
      <c r="I96" s="19"/>
      <c r="J96" s="19"/>
      <c r="K96" s="19"/>
      <c r="L96" s="19"/>
      <c r="M96" s="19"/>
      <c r="N96" s="19"/>
      <c r="O96" s="47"/>
      <c r="P96" s="19"/>
      <c r="Q96" s="19"/>
      <c r="R96" s="19"/>
      <c r="S96" s="19"/>
      <c r="T96" s="19"/>
      <c r="U96" s="19"/>
      <c r="V96" s="19"/>
      <c r="W96" s="19"/>
      <c r="X96" s="19"/>
      <c r="Y96" s="19"/>
      <c r="Z96" s="19"/>
      <c r="AA96" s="19"/>
      <c r="AB96" s="19"/>
      <c r="AC96" s="19"/>
      <c r="AD96" s="19"/>
      <c r="AE96" s="19"/>
      <c r="AF96" s="19"/>
      <c r="AG96" s="19"/>
      <c r="AH96" s="19"/>
      <c r="AI96" s="19"/>
      <c r="AJ96" s="19"/>
    </row>
    <row r="97" spans="1:36" ht="17.25" thickBot="1" x14ac:dyDescent="0.35">
      <c r="A97" s="19"/>
      <c r="B97" s="19"/>
      <c r="C97" s="19"/>
      <c r="D97" s="19"/>
      <c r="E97" s="19"/>
      <c r="F97" s="19"/>
      <c r="G97" s="19"/>
      <c r="H97" s="19"/>
      <c r="I97" s="19"/>
      <c r="J97" s="19"/>
      <c r="K97" s="19"/>
      <c r="L97" s="19"/>
      <c r="M97" s="19"/>
      <c r="N97" s="19"/>
      <c r="O97" s="47"/>
      <c r="P97" s="19"/>
      <c r="Q97" s="19"/>
      <c r="R97" s="19"/>
      <c r="S97" s="19"/>
      <c r="T97" s="19"/>
      <c r="U97" s="19"/>
      <c r="V97" s="19"/>
      <c r="W97" s="19"/>
      <c r="X97" s="19"/>
      <c r="Y97" s="19"/>
      <c r="Z97" s="19"/>
      <c r="AA97" s="19"/>
      <c r="AB97" s="19"/>
      <c r="AC97" s="19"/>
      <c r="AD97" s="19"/>
      <c r="AE97" s="19"/>
      <c r="AF97" s="19"/>
      <c r="AG97" s="19"/>
      <c r="AH97" s="19"/>
      <c r="AI97" s="19"/>
      <c r="AJ97" s="19"/>
    </row>
    <row r="98" spans="1:36" ht="17.25" thickBot="1" x14ac:dyDescent="0.35">
      <c r="A98" s="19"/>
      <c r="B98" s="19"/>
      <c r="C98" s="19"/>
      <c r="D98" s="19"/>
      <c r="E98" s="19"/>
      <c r="F98" s="19"/>
      <c r="G98" s="19"/>
      <c r="H98" s="19"/>
      <c r="I98" s="19"/>
      <c r="J98" s="19"/>
      <c r="K98" s="19"/>
      <c r="L98" s="19"/>
      <c r="M98" s="19"/>
      <c r="N98" s="19"/>
      <c r="O98" s="47"/>
      <c r="P98" s="19"/>
      <c r="Q98" s="19"/>
      <c r="R98" s="19"/>
      <c r="S98" s="19"/>
      <c r="T98" s="19"/>
      <c r="U98" s="19"/>
      <c r="V98" s="19"/>
      <c r="W98" s="19"/>
      <c r="X98" s="19"/>
      <c r="Y98" s="19"/>
      <c r="Z98" s="19"/>
      <c r="AA98" s="19"/>
      <c r="AB98" s="19"/>
      <c r="AC98" s="19"/>
      <c r="AD98" s="19"/>
      <c r="AE98" s="19"/>
      <c r="AF98" s="19"/>
      <c r="AG98" s="19"/>
      <c r="AH98" s="19"/>
      <c r="AI98" s="19"/>
      <c r="AJ98" s="19"/>
    </row>
    <row r="99" spans="1:36" x14ac:dyDescent="0.3">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row>
    <row r="100" spans="1:36" x14ac:dyDescent="0.3">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row>
    <row r="101" spans="1:36" x14ac:dyDescent="0.3">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row>
    <row r="102" spans="1:36" x14ac:dyDescent="0.3">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row>
    <row r="103" spans="1:36" x14ac:dyDescent="0.3">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row>
    <row r="104" spans="1:36" x14ac:dyDescent="0.3">
      <c r="A104" s="19"/>
      <c r="B104" s="19"/>
      <c r="C104" s="19"/>
      <c r="D104" s="19"/>
      <c r="E104" s="19"/>
      <c r="F104" s="19"/>
      <c r="G104" s="19"/>
      <c r="H104" s="19"/>
      <c r="I104" s="19"/>
      <c r="J104" s="19"/>
      <c r="K104" s="19"/>
      <c r="L104" s="19"/>
      <c r="M104" s="19">
        <v>51.262</v>
      </c>
      <c r="N104" s="19">
        <v>19.507999999999999</v>
      </c>
      <c r="O104" s="19">
        <f>M104*N104</f>
        <v>1000.019096</v>
      </c>
      <c r="P104" s="19"/>
      <c r="Q104" s="19"/>
      <c r="R104" s="19"/>
      <c r="S104" s="19"/>
      <c r="T104" s="19"/>
      <c r="U104" s="19"/>
      <c r="V104" s="19"/>
      <c r="W104" s="19"/>
      <c r="X104" s="19"/>
      <c r="Y104" s="19"/>
      <c r="Z104" s="19"/>
      <c r="AA104" s="19"/>
      <c r="AB104" s="19"/>
      <c r="AC104" s="19"/>
      <c r="AD104" s="19"/>
      <c r="AE104" s="19"/>
      <c r="AF104" s="19"/>
      <c r="AG104" s="19"/>
      <c r="AH104" s="19"/>
      <c r="AI104" s="19"/>
      <c r="AJ104" s="19"/>
    </row>
    <row r="105" spans="1:36" x14ac:dyDescent="0.3">
      <c r="A105" s="19"/>
      <c r="B105" s="19"/>
      <c r="C105" s="19"/>
      <c r="D105" s="19"/>
      <c r="E105" s="19"/>
      <c r="F105" s="19"/>
      <c r="G105" s="19"/>
      <c r="H105" s="19"/>
      <c r="I105" s="19"/>
      <c r="J105" s="19"/>
      <c r="K105" s="19"/>
      <c r="L105" s="19"/>
      <c r="M105" s="19">
        <v>51.863</v>
      </c>
      <c r="N105" s="19">
        <v>19.282</v>
      </c>
      <c r="O105" s="19">
        <f>M105*N105</f>
        <v>1000.022366</v>
      </c>
      <c r="P105" s="19"/>
      <c r="Q105" s="19"/>
      <c r="R105" s="19"/>
      <c r="S105" s="19"/>
      <c r="T105" s="19"/>
      <c r="U105" s="19"/>
      <c r="V105" s="19"/>
      <c r="W105" s="19"/>
      <c r="X105" s="19"/>
      <c r="Y105" s="19"/>
      <c r="Z105" s="19"/>
      <c r="AA105" s="19"/>
      <c r="AB105" s="19"/>
      <c r="AC105" s="19"/>
      <c r="AD105" s="19"/>
      <c r="AE105" s="19"/>
      <c r="AF105" s="19"/>
      <c r="AG105" s="19"/>
      <c r="AH105" s="19"/>
      <c r="AI105" s="19"/>
      <c r="AJ105" s="19"/>
    </row>
    <row r="106" spans="1:36" x14ac:dyDescent="0.3">
      <c r="A106" s="19"/>
      <c r="B106" s="19"/>
      <c r="C106" s="19"/>
      <c r="D106" s="19"/>
      <c r="E106" s="19"/>
      <c r="F106" s="19"/>
      <c r="G106" s="19"/>
      <c r="H106" s="19"/>
      <c r="I106" s="19"/>
      <c r="J106" s="19"/>
      <c r="K106" s="19"/>
      <c r="L106" s="19"/>
      <c r="M106" s="19"/>
      <c r="N106" s="19">
        <f>N104-N105</f>
        <v>0.22599999999999909</v>
      </c>
      <c r="O106" s="19">
        <f>N106*O105/N105</f>
        <v>11.721037999999954</v>
      </c>
      <c r="P106" s="19"/>
      <c r="Q106" s="19"/>
      <c r="R106" s="19"/>
      <c r="S106" s="19"/>
      <c r="T106" s="19"/>
      <c r="U106" s="19"/>
      <c r="V106" s="19"/>
      <c r="W106" s="19"/>
      <c r="X106" s="19"/>
      <c r="Y106" s="19"/>
      <c r="Z106" s="19"/>
      <c r="AA106" s="19"/>
      <c r="AB106" s="19"/>
      <c r="AC106" s="19"/>
      <c r="AD106" s="19"/>
      <c r="AE106" s="19"/>
      <c r="AF106" s="19"/>
      <c r="AG106" s="19"/>
      <c r="AH106" s="19"/>
      <c r="AI106" s="19"/>
      <c r="AJ106" s="19"/>
    </row>
    <row r="107" spans="1:36" x14ac:dyDescent="0.3">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row>
    <row r="108" spans="1:36" x14ac:dyDescent="0.3">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row>
    <row r="109" spans="1:36" x14ac:dyDescent="0.3">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row>
    <row r="110" spans="1:36" x14ac:dyDescent="0.3">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row>
    <row r="111" spans="1:36" x14ac:dyDescent="0.3">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row>
    <row r="112" spans="1:36" x14ac:dyDescent="0.3">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row>
    <row r="113" spans="1:36" x14ac:dyDescent="0.3">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row>
    <row r="114" spans="1:36" x14ac:dyDescent="0.3">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row>
    <row r="115" spans="1:36" x14ac:dyDescent="0.3">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row>
    <row r="116" spans="1:36" x14ac:dyDescent="0.3">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row>
    <row r="117" spans="1:36" x14ac:dyDescent="0.3">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row>
    <row r="118" spans="1:36" x14ac:dyDescent="0.3">
      <c r="A118" s="19"/>
      <c r="B118" s="19"/>
      <c r="C118" s="19"/>
      <c r="D118" s="19"/>
      <c r="E118" s="19"/>
      <c r="F118" s="19"/>
      <c r="G118" s="19"/>
      <c r="H118" s="19"/>
      <c r="I118" s="19"/>
      <c r="J118" s="19"/>
      <c r="K118" s="19"/>
      <c r="L118" s="19" t="s">
        <v>35</v>
      </c>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row>
    <row r="119" spans="1:36" x14ac:dyDescent="0.3">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row>
    <row r="120" spans="1:36" x14ac:dyDescent="0.3">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row>
    <row r="121" spans="1:36" ht="17.25" thickBot="1" x14ac:dyDescent="0.35">
      <c r="A121" s="19"/>
      <c r="B121" s="19"/>
      <c r="C121" s="19"/>
      <c r="D121" s="19"/>
      <c r="E121" s="19"/>
      <c r="F121" s="19"/>
      <c r="G121" s="19"/>
      <c r="H121" s="19"/>
      <c r="I121" s="19"/>
      <c r="J121" s="19"/>
      <c r="K121" s="19"/>
      <c r="L121" s="48" t="s">
        <v>36</v>
      </c>
      <c r="M121" s="49" t="s">
        <v>29</v>
      </c>
      <c r="N121" s="50">
        <v>12000</v>
      </c>
      <c r="O121" s="49">
        <v>184</v>
      </c>
      <c r="P121" s="19"/>
      <c r="Q121" s="19"/>
      <c r="R121" s="19"/>
      <c r="S121" s="19"/>
      <c r="T121" s="19"/>
      <c r="U121" s="19"/>
      <c r="V121" s="19"/>
      <c r="W121" s="19"/>
      <c r="X121" s="19"/>
      <c r="Y121" s="19"/>
      <c r="Z121" s="19"/>
      <c r="AA121" s="19"/>
      <c r="AB121" s="19"/>
      <c r="AC121" s="19"/>
      <c r="AD121" s="19"/>
      <c r="AE121" s="19"/>
      <c r="AF121" s="19"/>
      <c r="AG121" s="19"/>
      <c r="AH121" s="19"/>
      <c r="AI121" s="19"/>
      <c r="AJ121" s="19"/>
    </row>
    <row r="122" spans="1:36" ht="17.25" thickBot="1" x14ac:dyDescent="0.35">
      <c r="A122" s="19"/>
      <c r="B122" s="19"/>
      <c r="C122" s="19"/>
      <c r="D122" s="19"/>
      <c r="E122" s="19"/>
      <c r="F122" s="19"/>
      <c r="G122" s="19"/>
      <c r="H122" s="19"/>
      <c r="I122" s="19"/>
      <c r="J122" s="19"/>
      <c r="K122" s="19"/>
      <c r="L122" s="48" t="s">
        <v>36</v>
      </c>
      <c r="M122" s="49" t="s">
        <v>37</v>
      </c>
      <c r="N122" s="50">
        <v>9000</v>
      </c>
      <c r="O122" s="49">
        <v>200</v>
      </c>
      <c r="P122" s="19"/>
      <c r="Q122" s="19"/>
      <c r="R122" s="19"/>
      <c r="S122" s="19"/>
      <c r="T122" s="19"/>
      <c r="U122" s="19"/>
      <c r="V122" s="19"/>
      <c r="W122" s="19"/>
      <c r="X122" s="19"/>
      <c r="Y122" s="19"/>
      <c r="Z122" s="19"/>
      <c r="AA122" s="19"/>
      <c r="AB122" s="19"/>
      <c r="AC122" s="19"/>
      <c r="AD122" s="19"/>
      <c r="AE122" s="19"/>
      <c r="AF122" s="19"/>
      <c r="AG122" s="19"/>
      <c r="AH122" s="19"/>
      <c r="AI122" s="19"/>
      <c r="AJ122" s="19"/>
    </row>
    <row r="123" spans="1:36" ht="17.25" thickBot="1" x14ac:dyDescent="0.35">
      <c r="A123" s="19"/>
      <c r="B123" s="19"/>
      <c r="C123" s="19"/>
      <c r="D123" s="19"/>
      <c r="E123" s="19"/>
      <c r="F123" s="19"/>
      <c r="G123" s="19"/>
      <c r="H123" s="19"/>
      <c r="I123" s="19"/>
      <c r="J123" s="19"/>
      <c r="K123" s="19"/>
      <c r="L123" s="48" t="s">
        <v>36</v>
      </c>
      <c r="M123" s="49" t="s">
        <v>38</v>
      </c>
      <c r="N123" s="50">
        <v>6000</v>
      </c>
      <c r="O123" s="49">
        <v>220</v>
      </c>
      <c r="P123" s="19"/>
      <c r="Q123" s="19"/>
      <c r="R123" s="19"/>
      <c r="S123" s="19"/>
      <c r="T123" s="19"/>
      <c r="U123" s="19"/>
      <c r="V123" s="19"/>
      <c r="W123" s="19"/>
      <c r="X123" s="19"/>
      <c r="Y123" s="19"/>
      <c r="Z123" s="19"/>
      <c r="AA123" s="19"/>
      <c r="AB123" s="19"/>
      <c r="AC123" s="19"/>
      <c r="AD123" s="19"/>
      <c r="AE123" s="19"/>
      <c r="AF123" s="19"/>
      <c r="AG123" s="19"/>
      <c r="AH123" s="19"/>
      <c r="AI123" s="19"/>
      <c r="AJ123" s="19"/>
    </row>
    <row r="124" spans="1:36" ht="17.25" thickBot="1" x14ac:dyDescent="0.35">
      <c r="A124" s="19"/>
      <c r="B124" s="19"/>
      <c r="C124" s="19"/>
      <c r="D124" s="19"/>
      <c r="E124" s="19"/>
      <c r="F124" s="19"/>
      <c r="G124" s="19"/>
      <c r="H124" s="19"/>
      <c r="I124" s="19"/>
      <c r="J124" s="19"/>
      <c r="K124" s="19"/>
      <c r="L124" s="48" t="s">
        <v>36</v>
      </c>
      <c r="M124" s="49" t="s">
        <v>39</v>
      </c>
      <c r="N124" s="50">
        <v>8250</v>
      </c>
      <c r="O124" s="49">
        <v>254</v>
      </c>
      <c r="P124" s="19"/>
      <c r="Q124" s="19"/>
      <c r="R124" s="19"/>
      <c r="S124" s="19"/>
      <c r="T124" s="19"/>
      <c r="U124" s="19"/>
      <c r="V124" s="19"/>
      <c r="W124" s="19"/>
      <c r="X124" s="19"/>
      <c r="Y124" s="19"/>
      <c r="Z124" s="19"/>
      <c r="AA124" s="19"/>
      <c r="AB124" s="19"/>
      <c r="AC124" s="19"/>
      <c r="AD124" s="19"/>
      <c r="AE124" s="19"/>
      <c r="AF124" s="19"/>
      <c r="AG124" s="19"/>
      <c r="AH124" s="19"/>
      <c r="AI124" s="19"/>
      <c r="AJ124" s="19"/>
    </row>
    <row r="125" spans="1:36" ht="17.25" thickBot="1" x14ac:dyDescent="0.35">
      <c r="A125" s="19"/>
      <c r="B125" s="19"/>
      <c r="C125" s="19"/>
      <c r="D125" s="19"/>
      <c r="E125" s="19"/>
      <c r="F125" s="19"/>
      <c r="G125" s="19"/>
      <c r="H125" s="19"/>
      <c r="I125" s="19"/>
      <c r="J125" s="19"/>
      <c r="K125" s="19"/>
      <c r="L125" s="48" t="s">
        <v>36</v>
      </c>
      <c r="M125" s="49" t="s">
        <v>40</v>
      </c>
      <c r="N125" s="50">
        <v>16500</v>
      </c>
      <c r="O125" s="49">
        <v>264</v>
      </c>
      <c r="P125" s="19"/>
      <c r="Q125" s="19"/>
      <c r="R125" s="19"/>
      <c r="S125" s="19"/>
      <c r="T125" s="19"/>
      <c r="U125" s="19"/>
      <c r="V125" s="19"/>
      <c r="W125" s="19"/>
      <c r="X125" s="19"/>
      <c r="Y125" s="19"/>
      <c r="Z125" s="19"/>
      <c r="AA125" s="19"/>
      <c r="AB125" s="19"/>
      <c r="AC125" s="19"/>
      <c r="AD125" s="19"/>
      <c r="AE125" s="19"/>
      <c r="AF125" s="19"/>
      <c r="AG125" s="19"/>
      <c r="AH125" s="19"/>
      <c r="AI125" s="19"/>
      <c r="AJ125" s="19"/>
    </row>
    <row r="126" spans="1:36" ht="17.25" thickBot="1" x14ac:dyDescent="0.35">
      <c r="A126" s="19"/>
      <c r="B126" s="19"/>
      <c r="C126" s="19"/>
      <c r="D126" s="19"/>
      <c r="E126" s="19"/>
      <c r="F126" s="19"/>
      <c r="G126" s="19"/>
      <c r="H126" s="19"/>
      <c r="I126" s="19"/>
      <c r="J126" s="19"/>
      <c r="K126" s="19"/>
      <c r="L126" s="48" t="s">
        <v>36</v>
      </c>
      <c r="M126" s="49" t="s">
        <v>41</v>
      </c>
      <c r="N126" s="50">
        <v>16500</v>
      </c>
      <c r="O126" s="49">
        <v>272</v>
      </c>
      <c r="P126" s="19"/>
      <c r="Q126" s="19"/>
      <c r="R126" s="19"/>
      <c r="S126" s="19"/>
      <c r="T126" s="19"/>
      <c r="U126" s="19"/>
      <c r="V126" s="19"/>
      <c r="W126" s="19"/>
      <c r="X126" s="19"/>
      <c r="Y126" s="19"/>
      <c r="Z126" s="19"/>
      <c r="AA126" s="19"/>
      <c r="AB126" s="19"/>
      <c r="AC126" s="19"/>
      <c r="AD126" s="19"/>
      <c r="AE126" s="19"/>
      <c r="AF126" s="19"/>
      <c r="AG126" s="19"/>
      <c r="AH126" s="19"/>
      <c r="AI126" s="19"/>
      <c r="AJ126" s="19"/>
    </row>
    <row r="127" spans="1:36" ht="17.25" thickBot="1" x14ac:dyDescent="0.35">
      <c r="A127" s="19"/>
      <c r="B127" s="19"/>
      <c r="C127" s="19"/>
      <c r="D127" s="19"/>
      <c r="E127" s="19"/>
      <c r="F127" s="19"/>
      <c r="G127" s="19"/>
      <c r="H127" s="19"/>
      <c r="I127" s="19"/>
      <c r="J127" s="19"/>
      <c r="K127" s="19"/>
      <c r="L127" s="48" t="s">
        <v>36</v>
      </c>
      <c r="M127" s="49" t="s">
        <v>42</v>
      </c>
      <c r="N127" s="50">
        <v>16500</v>
      </c>
      <c r="O127" s="49">
        <v>280</v>
      </c>
      <c r="P127" s="19"/>
      <c r="Q127" s="19"/>
      <c r="R127" s="19"/>
      <c r="S127" s="19"/>
      <c r="T127" s="19"/>
      <c r="U127" s="19"/>
      <c r="V127" s="19"/>
      <c r="W127" s="19"/>
      <c r="X127" s="19"/>
      <c r="Y127" s="19"/>
      <c r="Z127" s="19"/>
      <c r="AA127" s="19"/>
      <c r="AB127" s="19"/>
      <c r="AC127" s="19"/>
      <c r="AD127" s="19"/>
      <c r="AE127" s="19"/>
      <c r="AF127" s="19"/>
      <c r="AG127" s="19"/>
      <c r="AH127" s="19"/>
      <c r="AI127" s="19"/>
      <c r="AJ127" s="19"/>
    </row>
    <row r="128" spans="1:36" ht="17.25" thickBot="1" x14ac:dyDescent="0.35">
      <c r="A128" s="19"/>
      <c r="B128" s="19"/>
      <c r="C128" s="19"/>
      <c r="D128" s="19"/>
      <c r="E128" s="19"/>
      <c r="F128" s="19"/>
      <c r="G128" s="19"/>
      <c r="H128" s="19"/>
      <c r="I128" s="19"/>
      <c r="J128" s="19"/>
      <c r="K128" s="19"/>
      <c r="L128" s="48" t="s">
        <v>36</v>
      </c>
      <c r="M128" s="49" t="s">
        <v>43</v>
      </c>
      <c r="N128" s="50">
        <v>8250</v>
      </c>
      <c r="O128" s="49">
        <v>289</v>
      </c>
      <c r="P128" s="19"/>
      <c r="Q128" s="19"/>
      <c r="R128" s="19"/>
      <c r="S128" s="19"/>
      <c r="T128" s="19"/>
      <c r="U128" s="19"/>
      <c r="V128" s="19"/>
      <c r="W128" s="19"/>
      <c r="X128" s="19"/>
      <c r="Y128" s="19"/>
      <c r="Z128" s="19"/>
      <c r="AA128" s="19"/>
      <c r="AB128" s="19"/>
      <c r="AC128" s="19"/>
      <c r="AD128" s="19"/>
      <c r="AE128" s="19"/>
      <c r="AF128" s="19"/>
      <c r="AG128" s="19"/>
      <c r="AH128" s="19"/>
      <c r="AI128" s="19"/>
      <c r="AJ128" s="19"/>
    </row>
    <row r="129" spans="1:36" x14ac:dyDescent="0.3">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row>
    <row r="130" spans="1:36" x14ac:dyDescent="0.3">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row>
    <row r="131" spans="1:36" x14ac:dyDescent="0.3">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row>
    <row r="132" spans="1:36" x14ac:dyDescent="0.3">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row>
    <row r="133" spans="1:36" x14ac:dyDescent="0.3">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row>
    <row r="134" spans="1:36" x14ac:dyDescent="0.3">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row>
    <row r="135" spans="1:36" x14ac:dyDescent="0.3">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row>
    <row r="136" spans="1:36" x14ac:dyDescent="0.3">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row>
    <row r="137" spans="1:36" x14ac:dyDescent="0.3">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row>
    <row r="138" spans="1:36" x14ac:dyDescent="0.3">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row>
    <row r="139" spans="1:36" x14ac:dyDescent="0.3">
      <c r="A139" s="19"/>
      <c r="B139" s="19"/>
      <c r="C139" s="19"/>
      <c r="D139" s="19"/>
      <c r="E139" s="19"/>
      <c r="F139" s="19"/>
      <c r="G139" s="19"/>
      <c r="H139" s="19"/>
      <c r="I139" s="19"/>
      <c r="J139" s="19"/>
      <c r="K139" s="19"/>
      <c r="L139" s="19"/>
      <c r="M139" s="19"/>
      <c r="N139" s="19"/>
      <c r="O139" s="19">
        <v>34445</v>
      </c>
      <c r="P139" s="19"/>
      <c r="Q139" s="19"/>
      <c r="R139" s="19"/>
      <c r="S139" s="19"/>
      <c r="T139" s="19"/>
      <c r="U139" s="19"/>
      <c r="V139" s="19"/>
      <c r="W139" s="19"/>
      <c r="X139" s="19"/>
      <c r="Y139" s="19"/>
      <c r="Z139" s="19"/>
      <c r="AA139" s="19"/>
      <c r="AB139" s="19"/>
      <c r="AC139" s="19"/>
      <c r="AD139" s="19"/>
      <c r="AE139" s="19"/>
      <c r="AF139" s="19"/>
      <c r="AG139" s="19"/>
      <c r="AH139" s="19"/>
      <c r="AI139" s="19"/>
      <c r="AJ139" s="19"/>
    </row>
    <row r="140" spans="1:36" x14ac:dyDescent="0.3">
      <c r="A140" s="19"/>
      <c r="B140" s="19"/>
      <c r="C140" s="19"/>
      <c r="D140" s="19"/>
      <c r="E140" s="19"/>
      <c r="F140" s="19"/>
      <c r="G140" s="19"/>
      <c r="H140" s="19"/>
      <c r="I140" s="19"/>
      <c r="J140" s="19"/>
      <c r="K140" s="19"/>
      <c r="L140" s="19"/>
      <c r="M140" s="19"/>
      <c r="N140" s="19"/>
      <c r="O140" s="19">
        <v>30759</v>
      </c>
      <c r="P140" s="19"/>
      <c r="Q140" s="19"/>
      <c r="R140" s="19"/>
      <c r="S140" s="19"/>
      <c r="T140" s="19"/>
      <c r="U140" s="19"/>
      <c r="V140" s="19"/>
      <c r="W140" s="19"/>
      <c r="X140" s="19"/>
      <c r="Y140" s="19"/>
      <c r="Z140" s="19"/>
      <c r="AA140" s="19"/>
      <c r="AB140" s="19"/>
      <c r="AC140" s="19"/>
      <c r="AD140" s="19"/>
      <c r="AE140" s="19"/>
      <c r="AF140" s="19"/>
      <c r="AG140" s="19"/>
      <c r="AH140" s="19"/>
      <c r="AI140" s="19"/>
      <c r="AJ140" s="19"/>
    </row>
    <row r="141" spans="1:36" x14ac:dyDescent="0.3">
      <c r="A141" s="19"/>
      <c r="B141" s="19"/>
      <c r="C141" s="19"/>
      <c r="D141" s="19"/>
      <c r="E141" s="19"/>
      <c r="F141" s="19"/>
      <c r="G141" s="19"/>
      <c r="H141" s="19"/>
      <c r="I141" s="19"/>
      <c r="J141" s="19"/>
      <c r="K141" s="19"/>
      <c r="L141" s="19"/>
      <c r="M141" s="19"/>
      <c r="N141" s="19"/>
      <c r="O141" s="19">
        <v>23705</v>
      </c>
      <c r="P141" s="19"/>
      <c r="Q141" s="19"/>
      <c r="R141" s="19"/>
      <c r="S141" s="19"/>
      <c r="T141" s="19"/>
      <c r="U141" s="19"/>
      <c r="V141" s="19"/>
      <c r="W141" s="19"/>
      <c r="X141" s="19"/>
      <c r="Y141" s="19"/>
      <c r="Z141" s="19"/>
      <c r="AA141" s="19"/>
      <c r="AB141" s="19"/>
      <c r="AC141" s="19"/>
      <c r="AD141" s="19"/>
      <c r="AE141" s="19"/>
      <c r="AF141" s="19"/>
      <c r="AG141" s="19"/>
      <c r="AH141" s="19"/>
      <c r="AI141" s="19"/>
      <c r="AJ141" s="19"/>
    </row>
    <row r="142" spans="1:36" x14ac:dyDescent="0.3">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row>
    <row r="143" spans="1:36" x14ac:dyDescent="0.3">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row>
    <row r="144" spans="1:36" x14ac:dyDescent="0.3">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row>
    <row r="145" spans="1:36" x14ac:dyDescent="0.3">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row>
    <row r="146" spans="1:36" x14ac:dyDescent="0.3">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row>
    <row r="147" spans="1:36" x14ac:dyDescent="0.3">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row>
    <row r="148" spans="1:36" x14ac:dyDescent="0.3">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row>
    <row r="149" spans="1:36" x14ac:dyDescent="0.3">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row>
    <row r="150" spans="1:36" x14ac:dyDescent="0.3">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row>
    <row r="151" spans="1:36" x14ac:dyDescent="0.3">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row>
    <row r="152" spans="1:36" x14ac:dyDescent="0.3">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row>
    <row r="153" spans="1:36" x14ac:dyDescent="0.3">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row>
    <row r="154" spans="1:36" x14ac:dyDescent="0.3">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row>
    <row r="155" spans="1:36" x14ac:dyDescent="0.3">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row>
    <row r="156" spans="1:36" x14ac:dyDescent="0.3">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row>
    <row r="157" spans="1:36" x14ac:dyDescent="0.3">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row>
    <row r="158" spans="1:36" x14ac:dyDescent="0.3">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row>
    <row r="159" spans="1:36" x14ac:dyDescent="0.3">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row>
    <row r="160" spans="1:36" x14ac:dyDescent="0.3">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row>
    <row r="161" spans="1:36" x14ac:dyDescent="0.3">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row>
    <row r="162" spans="1:36" x14ac:dyDescent="0.3">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row>
    <row r="163" spans="1:36" x14ac:dyDescent="0.3">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row>
    <row r="164" spans="1:36" x14ac:dyDescent="0.3">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row>
    <row r="165" spans="1:36" x14ac:dyDescent="0.3">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row>
    <row r="166" spans="1:36" x14ac:dyDescent="0.3">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row>
    <row r="167" spans="1:36" x14ac:dyDescent="0.3">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row>
    <row r="168" spans="1:36" x14ac:dyDescent="0.3">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row>
    <row r="169" spans="1:36" x14ac:dyDescent="0.3">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row>
    <row r="170" spans="1:36" x14ac:dyDescent="0.3">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row>
    <row r="171" spans="1:36" x14ac:dyDescent="0.3">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row>
    <row r="172" spans="1:36" x14ac:dyDescent="0.3">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row>
    <row r="173" spans="1:36" x14ac:dyDescent="0.3">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row>
    <row r="174" spans="1:36" x14ac:dyDescent="0.3">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row>
    <row r="175" spans="1:36" x14ac:dyDescent="0.3">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row>
    <row r="176" spans="1:36" x14ac:dyDescent="0.3">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row>
    <row r="177" spans="1:36" x14ac:dyDescent="0.3">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row>
    <row r="178" spans="1:36" x14ac:dyDescent="0.3">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row>
    <row r="179" spans="1:36" x14ac:dyDescent="0.3">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row>
    <row r="180" spans="1:36" x14ac:dyDescent="0.3">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row>
    <row r="181" spans="1:36" x14ac:dyDescent="0.3">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row>
    <row r="182" spans="1:36" x14ac:dyDescent="0.3">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row>
    <row r="183" spans="1:36" x14ac:dyDescent="0.3">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row>
    <row r="184" spans="1:36" x14ac:dyDescent="0.3">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row>
    <row r="185" spans="1:36" x14ac:dyDescent="0.3">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row>
    <row r="186" spans="1:36" x14ac:dyDescent="0.3">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row>
    <row r="187" spans="1:36" x14ac:dyDescent="0.3">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row>
    <row r="188" spans="1:36" x14ac:dyDescent="0.3">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row>
    <row r="189" spans="1:36" x14ac:dyDescent="0.3">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row>
    <row r="190" spans="1:36" x14ac:dyDescent="0.3">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row>
    <row r="191" spans="1:36" x14ac:dyDescent="0.3">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row>
    <row r="192" spans="1:36" x14ac:dyDescent="0.3">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row>
    <row r="193" spans="1:36" x14ac:dyDescent="0.3">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row>
    <row r="194" spans="1:36" x14ac:dyDescent="0.3">
      <c r="A194" s="19"/>
      <c r="B194" s="19"/>
      <c r="C194" s="19"/>
      <c r="D194" s="19"/>
      <c r="E194" s="19"/>
      <c r="F194" s="19"/>
      <c r="G194" s="19"/>
      <c r="H194" s="19"/>
      <c r="I194" s="19"/>
      <c r="J194" s="19"/>
      <c r="K194" s="19"/>
      <c r="L194" s="19"/>
      <c r="M194" s="19"/>
      <c r="N194" s="19"/>
      <c r="O194" s="19"/>
      <c r="P194" s="19"/>
      <c r="Q194" s="19"/>
      <c r="R194" s="19"/>
    </row>
    <row r="195" spans="1:36" x14ac:dyDescent="0.3">
      <c r="A195" s="19"/>
      <c r="B195" s="19"/>
      <c r="C195" s="19"/>
      <c r="D195" s="19"/>
      <c r="E195" s="19"/>
      <c r="F195" s="19"/>
      <c r="G195" s="19"/>
      <c r="H195" s="19"/>
      <c r="I195" s="19"/>
      <c r="J195" s="19"/>
      <c r="K195" s="19"/>
      <c r="L195" s="19"/>
      <c r="M195" s="19"/>
      <c r="N195" s="19"/>
      <c r="O195" s="19"/>
      <c r="P195" s="19"/>
      <c r="Q195" s="19"/>
      <c r="R195" s="19"/>
    </row>
    <row r="196" spans="1:36" x14ac:dyDescent="0.3">
      <c r="A196" s="19"/>
      <c r="B196" s="19"/>
      <c r="C196" s="19"/>
      <c r="D196" s="19"/>
      <c r="E196" s="19"/>
      <c r="F196" s="19"/>
      <c r="G196" s="19"/>
      <c r="H196" s="19"/>
      <c r="I196" s="19"/>
      <c r="J196" s="19"/>
      <c r="K196" s="19"/>
      <c r="L196" s="19"/>
      <c r="M196" s="19"/>
      <c r="N196" s="19"/>
      <c r="O196" s="19"/>
      <c r="P196" s="19"/>
      <c r="Q196" s="19"/>
      <c r="R196" s="19"/>
    </row>
    <row r="197" spans="1:36" x14ac:dyDescent="0.3">
      <c r="A197" s="19"/>
      <c r="B197" s="19"/>
      <c r="C197" s="19"/>
      <c r="D197" s="19"/>
      <c r="E197" s="19"/>
      <c r="F197" s="19"/>
      <c r="G197" s="19"/>
      <c r="H197" s="19"/>
      <c r="I197" s="19"/>
      <c r="J197" s="19"/>
      <c r="K197" s="19"/>
      <c r="L197" s="19"/>
      <c r="M197" s="19"/>
      <c r="N197" s="19"/>
      <c r="O197" s="19"/>
      <c r="P197" s="19"/>
      <c r="Q197" s="19"/>
      <c r="R197" s="19"/>
    </row>
    <row r="198" spans="1:36" x14ac:dyDescent="0.3">
      <c r="A198" s="19"/>
      <c r="B198" s="19"/>
      <c r="C198" s="19"/>
      <c r="D198" s="19"/>
      <c r="E198" s="19"/>
      <c r="F198" s="19"/>
      <c r="G198" s="19"/>
      <c r="H198" s="19"/>
      <c r="I198" s="19"/>
      <c r="J198" s="19"/>
      <c r="K198" s="19"/>
      <c r="L198" s="19"/>
      <c r="M198" s="19"/>
      <c r="N198" s="19"/>
      <c r="O198" s="19"/>
      <c r="P198" s="19"/>
      <c r="Q198" s="19"/>
      <c r="R198" s="19"/>
    </row>
    <row r="199" spans="1:36" x14ac:dyDescent="0.3">
      <c r="A199" s="19"/>
      <c r="B199" s="19"/>
      <c r="C199" s="19"/>
      <c r="D199" s="19"/>
      <c r="E199" s="19"/>
      <c r="F199" s="19"/>
      <c r="G199" s="19"/>
      <c r="H199" s="19"/>
      <c r="I199" s="19"/>
      <c r="J199" s="19"/>
      <c r="K199" s="19"/>
      <c r="L199" s="19"/>
      <c r="M199" s="19"/>
      <c r="N199" s="19"/>
      <c r="O199" s="19"/>
      <c r="P199" s="19"/>
      <c r="Q199" s="19"/>
      <c r="R199" s="19"/>
    </row>
    <row r="200" spans="1:36" x14ac:dyDescent="0.3">
      <c r="A200" s="19"/>
      <c r="B200" s="19"/>
      <c r="C200" s="19"/>
      <c r="D200" s="19"/>
      <c r="E200" s="19"/>
      <c r="F200" s="19"/>
      <c r="G200" s="19"/>
      <c r="H200" s="19"/>
      <c r="I200" s="19"/>
      <c r="J200" s="19"/>
      <c r="K200" s="19"/>
      <c r="L200" s="19"/>
      <c r="M200" s="19"/>
      <c r="N200" s="19"/>
      <c r="O200" s="19"/>
      <c r="P200" s="19"/>
      <c r="Q200" s="19"/>
      <c r="R200" s="19"/>
    </row>
    <row r="201" spans="1:36" x14ac:dyDescent="0.3">
      <c r="A201" s="19"/>
      <c r="B201" s="19"/>
      <c r="C201" s="19"/>
      <c r="D201" s="19"/>
      <c r="E201" s="19"/>
      <c r="F201" s="19"/>
      <c r="G201" s="19"/>
      <c r="H201" s="19"/>
      <c r="I201" s="19"/>
      <c r="J201" s="19"/>
      <c r="K201" s="19"/>
      <c r="L201" s="19"/>
      <c r="M201" s="19"/>
      <c r="N201" s="19"/>
      <c r="O201" s="19"/>
      <c r="P201" s="19"/>
      <c r="Q201" s="19"/>
      <c r="R201" s="19"/>
    </row>
    <row r="202" spans="1:36" x14ac:dyDescent="0.3">
      <c r="A202" s="19"/>
      <c r="B202" s="19"/>
      <c r="C202" s="19"/>
      <c r="D202" s="19"/>
      <c r="E202" s="19"/>
      <c r="F202" s="19"/>
      <c r="G202" s="19"/>
      <c r="H202" s="19"/>
      <c r="I202" s="19"/>
      <c r="J202" s="19"/>
      <c r="K202" s="19"/>
      <c r="L202" s="19"/>
      <c r="M202" s="19"/>
      <c r="N202" s="19"/>
      <c r="O202" s="19"/>
      <c r="P202" s="19"/>
      <c r="Q202" s="19"/>
      <c r="R202" s="19"/>
    </row>
    <row r="203" spans="1:36" x14ac:dyDescent="0.3">
      <c r="A203" s="19"/>
      <c r="B203" s="19"/>
      <c r="C203" s="19"/>
      <c r="D203" s="19"/>
      <c r="E203" s="19"/>
      <c r="F203" s="19"/>
      <c r="G203" s="19"/>
      <c r="H203" s="19"/>
      <c r="I203" s="19"/>
      <c r="J203" s="19"/>
      <c r="K203" s="19"/>
      <c r="L203" s="19"/>
      <c r="M203" s="19"/>
      <c r="N203" s="19"/>
      <c r="O203" s="19"/>
      <c r="P203" s="19"/>
      <c r="Q203" s="19"/>
      <c r="R203" s="19"/>
    </row>
    <row r="204" spans="1:36" x14ac:dyDescent="0.3">
      <c r="A204" s="19"/>
      <c r="B204" s="19"/>
      <c r="C204" s="19"/>
      <c r="D204" s="19"/>
      <c r="E204" s="19"/>
      <c r="F204" s="19"/>
      <c r="G204" s="19"/>
      <c r="H204" s="19"/>
      <c r="I204" s="19"/>
      <c r="J204" s="19"/>
      <c r="K204" s="19"/>
      <c r="L204" s="19"/>
      <c r="M204" s="19"/>
      <c r="N204" s="19"/>
      <c r="O204" s="19"/>
      <c r="P204" s="19"/>
      <c r="Q204" s="19"/>
      <c r="R204" s="19"/>
    </row>
    <row r="205" spans="1:36" x14ac:dyDescent="0.3">
      <c r="A205" s="19"/>
      <c r="B205" s="19"/>
      <c r="C205" s="19"/>
      <c r="D205" s="19"/>
      <c r="E205" s="19"/>
      <c r="F205" s="19"/>
      <c r="G205" s="19"/>
      <c r="H205" s="19"/>
      <c r="I205" s="19"/>
      <c r="J205" s="19"/>
      <c r="K205" s="19"/>
      <c r="L205" s="19"/>
      <c r="M205" s="19"/>
      <c r="N205" s="19"/>
      <c r="O205" s="19"/>
      <c r="P205" s="19"/>
      <c r="Q205" s="19"/>
      <c r="R205" s="19"/>
    </row>
    <row r="206" spans="1:36" x14ac:dyDescent="0.3">
      <c r="A206" s="19"/>
      <c r="B206" s="19"/>
      <c r="C206" s="19"/>
      <c r="D206" s="19"/>
      <c r="E206" s="19"/>
      <c r="F206" s="19"/>
      <c r="G206" s="19"/>
      <c r="H206" s="19"/>
      <c r="I206" s="19"/>
      <c r="J206" s="19"/>
      <c r="K206" s="19"/>
      <c r="L206" s="19"/>
      <c r="M206" s="19"/>
      <c r="N206" s="19"/>
      <c r="O206" s="19"/>
      <c r="P206" s="19"/>
      <c r="Q206" s="19"/>
      <c r="R206" s="19"/>
    </row>
    <row r="207" spans="1:36" x14ac:dyDescent="0.3">
      <c r="A207" s="19"/>
      <c r="B207" s="19"/>
      <c r="C207" s="19"/>
      <c r="D207" s="19"/>
      <c r="E207" s="19"/>
      <c r="F207" s="19"/>
      <c r="G207" s="19"/>
      <c r="H207" s="19"/>
      <c r="I207" s="19"/>
      <c r="J207" s="19"/>
      <c r="K207" s="19"/>
      <c r="L207" s="19"/>
      <c r="M207" s="19"/>
      <c r="N207" s="19"/>
      <c r="O207" s="19"/>
      <c r="P207" s="19"/>
      <c r="Q207" s="19"/>
      <c r="R207" s="19"/>
    </row>
    <row r="208" spans="1:36" x14ac:dyDescent="0.3">
      <c r="A208" s="19"/>
      <c r="B208" s="19"/>
      <c r="C208" s="19"/>
      <c r="D208" s="19"/>
      <c r="E208" s="19"/>
      <c r="F208" s="19"/>
      <c r="G208" s="19"/>
      <c r="H208" s="19"/>
      <c r="I208" s="19"/>
      <c r="J208" s="19"/>
      <c r="K208" s="19"/>
      <c r="L208" s="19"/>
      <c r="M208" s="19"/>
      <c r="N208" s="19"/>
      <c r="O208" s="19"/>
      <c r="P208" s="19"/>
      <c r="Q208" s="19"/>
      <c r="R208" s="19"/>
    </row>
    <row r="209" spans="1:18" x14ac:dyDescent="0.3">
      <c r="A209" s="19"/>
      <c r="B209" s="19"/>
      <c r="C209" s="19"/>
      <c r="D209" s="19"/>
      <c r="E209" s="19"/>
      <c r="F209" s="19"/>
      <c r="G209" s="19"/>
      <c r="H209" s="19"/>
      <c r="I209" s="19"/>
      <c r="J209" s="19"/>
      <c r="K209" s="19"/>
      <c r="L209" s="19"/>
      <c r="M209" s="19"/>
      <c r="N209" s="19"/>
      <c r="O209" s="19"/>
      <c r="P209" s="19"/>
      <c r="Q209" s="19"/>
      <c r="R209" s="19"/>
    </row>
    <row r="210" spans="1:18" x14ac:dyDescent="0.3">
      <c r="A210" s="19"/>
      <c r="B210" s="19"/>
      <c r="C210" s="19"/>
      <c r="D210" s="19"/>
      <c r="E210" s="19"/>
      <c r="F210" s="19"/>
      <c r="G210" s="19"/>
      <c r="H210" s="19"/>
      <c r="I210" s="19"/>
      <c r="J210" s="19"/>
      <c r="K210" s="19"/>
      <c r="L210" s="19"/>
      <c r="M210" s="19"/>
      <c r="N210" s="19"/>
      <c r="O210" s="19"/>
      <c r="P210" s="19"/>
      <c r="Q210" s="19"/>
      <c r="R210" s="19"/>
    </row>
    <row r="211" spans="1:18" x14ac:dyDescent="0.3">
      <c r="A211" s="19"/>
      <c r="B211" s="19"/>
      <c r="C211" s="19"/>
      <c r="D211" s="19"/>
      <c r="E211" s="19"/>
      <c r="F211" s="19"/>
      <c r="G211" s="19"/>
      <c r="H211" s="19"/>
      <c r="I211" s="19"/>
      <c r="J211" s="19"/>
      <c r="K211" s="19"/>
      <c r="L211" s="19"/>
      <c r="M211" s="19"/>
      <c r="N211" s="19"/>
      <c r="O211" s="19"/>
      <c r="P211" s="19"/>
      <c r="Q211" s="19"/>
      <c r="R211" s="19"/>
    </row>
    <row r="212" spans="1:18" x14ac:dyDescent="0.3">
      <c r="A212" s="19"/>
      <c r="B212" s="19"/>
      <c r="C212" s="19"/>
      <c r="D212" s="19"/>
      <c r="E212" s="19"/>
      <c r="F212" s="19"/>
      <c r="G212" s="19"/>
      <c r="H212" s="19"/>
      <c r="I212" s="19"/>
      <c r="J212" s="19"/>
      <c r="K212" s="19"/>
      <c r="L212" s="19"/>
      <c r="M212" s="19"/>
      <c r="N212" s="19"/>
      <c r="O212" s="19"/>
      <c r="P212" s="19"/>
      <c r="Q212" s="19"/>
      <c r="R212" s="19"/>
    </row>
    <row r="213" spans="1:18" x14ac:dyDescent="0.3">
      <c r="A213" s="19"/>
      <c r="B213" s="19"/>
      <c r="C213" s="19"/>
      <c r="D213" s="19"/>
      <c r="E213" s="19"/>
      <c r="F213" s="19"/>
      <c r="G213" s="19"/>
      <c r="H213" s="19"/>
      <c r="I213" s="19"/>
      <c r="J213" s="19"/>
      <c r="K213" s="19"/>
      <c r="L213" s="19"/>
      <c r="M213" s="19"/>
      <c r="N213" s="19"/>
      <c r="O213" s="19"/>
      <c r="P213" s="19"/>
      <c r="Q213" s="19"/>
      <c r="R213" s="19"/>
    </row>
    <row r="214" spans="1:18" x14ac:dyDescent="0.3">
      <c r="A214" s="19"/>
      <c r="B214" s="19"/>
      <c r="C214" s="19"/>
      <c r="D214" s="19"/>
      <c r="E214" s="19"/>
      <c r="F214" s="19"/>
      <c r="G214" s="19"/>
      <c r="H214" s="19"/>
      <c r="I214" s="19"/>
      <c r="J214" s="19"/>
      <c r="K214" s="19"/>
      <c r="L214" s="19"/>
      <c r="M214" s="19"/>
      <c r="N214" s="19"/>
      <c r="O214" s="19"/>
      <c r="P214" s="19"/>
      <c r="Q214" s="19"/>
      <c r="R214" s="19"/>
    </row>
    <row r="215" spans="1:18" x14ac:dyDescent="0.3">
      <c r="A215" s="19"/>
      <c r="B215" s="19"/>
      <c r="C215" s="19"/>
      <c r="D215" s="19"/>
      <c r="E215" s="19"/>
      <c r="F215" s="19"/>
      <c r="G215" s="19"/>
      <c r="H215" s="19"/>
      <c r="I215" s="19"/>
      <c r="J215" s="19"/>
      <c r="K215" s="19"/>
      <c r="L215" s="19"/>
      <c r="M215" s="19"/>
      <c r="N215" s="19"/>
      <c r="O215" s="19"/>
      <c r="P215" s="19"/>
      <c r="Q215" s="19"/>
      <c r="R215" s="19"/>
    </row>
    <row r="216" spans="1:18" x14ac:dyDescent="0.3">
      <c r="A216" s="19"/>
      <c r="B216" s="19"/>
      <c r="C216" s="19"/>
      <c r="D216" s="19"/>
      <c r="E216" s="19"/>
      <c r="F216" s="19"/>
      <c r="G216" s="19"/>
      <c r="H216" s="19"/>
      <c r="I216" s="19"/>
      <c r="J216" s="19"/>
      <c r="K216" s="19"/>
      <c r="L216" s="19"/>
      <c r="M216" s="19"/>
      <c r="N216" s="19"/>
      <c r="O216" s="19"/>
      <c r="P216" s="19"/>
      <c r="Q216" s="19"/>
      <c r="R216" s="19"/>
    </row>
    <row r="217" spans="1:18" x14ac:dyDescent="0.3">
      <c r="A217" s="19"/>
      <c r="B217" s="19"/>
      <c r="C217" s="19"/>
      <c r="D217" s="19"/>
      <c r="E217" s="19"/>
      <c r="F217" s="19"/>
      <c r="G217" s="19"/>
      <c r="H217" s="19"/>
      <c r="I217" s="19"/>
      <c r="J217" s="19"/>
      <c r="K217" s="19"/>
      <c r="L217" s="19"/>
      <c r="M217" s="19"/>
      <c r="N217" s="19"/>
      <c r="O217" s="19"/>
      <c r="P217" s="19"/>
      <c r="Q217" s="19"/>
      <c r="R217" s="19"/>
    </row>
    <row r="218" spans="1:18" x14ac:dyDescent="0.3">
      <c r="A218" s="19"/>
      <c r="B218" s="19"/>
      <c r="C218" s="19"/>
      <c r="D218" s="19"/>
      <c r="E218" s="19"/>
      <c r="F218" s="19"/>
      <c r="G218" s="19"/>
      <c r="H218" s="19"/>
      <c r="I218" s="19"/>
      <c r="J218" s="19"/>
      <c r="K218" s="19"/>
      <c r="L218" s="19"/>
      <c r="M218" s="19"/>
      <c r="N218" s="19"/>
      <c r="O218" s="19"/>
      <c r="P218" s="19"/>
      <c r="Q218" s="19"/>
      <c r="R218" s="19"/>
    </row>
    <row r="219" spans="1:18" x14ac:dyDescent="0.3">
      <c r="A219" s="19"/>
      <c r="B219" s="19"/>
      <c r="C219" s="19"/>
      <c r="D219" s="19"/>
      <c r="E219" s="19"/>
      <c r="F219" s="19"/>
      <c r="G219" s="19"/>
      <c r="H219" s="19"/>
      <c r="I219" s="19"/>
      <c r="J219" s="19"/>
      <c r="K219" s="19"/>
      <c r="L219" s="19"/>
      <c r="M219" s="19"/>
      <c r="N219" s="19"/>
      <c r="O219" s="19"/>
      <c r="P219" s="19"/>
      <c r="Q219" s="19"/>
      <c r="R219" s="19"/>
    </row>
    <row r="220" spans="1:18" x14ac:dyDescent="0.3">
      <c r="A220" s="19"/>
      <c r="B220" s="19"/>
      <c r="C220" s="19"/>
      <c r="D220" s="19"/>
      <c r="E220" s="19"/>
      <c r="F220" s="19"/>
      <c r="G220" s="19"/>
      <c r="H220" s="19"/>
      <c r="I220" s="19"/>
      <c r="J220" s="19"/>
      <c r="K220" s="19"/>
      <c r="L220" s="19"/>
      <c r="M220" s="19"/>
      <c r="N220" s="19"/>
      <c r="O220" s="19"/>
      <c r="P220" s="19"/>
      <c r="Q220" s="19"/>
      <c r="R220" s="19"/>
    </row>
    <row r="221" spans="1:18" x14ac:dyDescent="0.3">
      <c r="A221" s="19"/>
      <c r="B221" s="19"/>
      <c r="C221" s="19"/>
      <c r="D221" s="19"/>
      <c r="E221" s="19"/>
      <c r="F221" s="19"/>
      <c r="G221" s="19"/>
      <c r="H221" s="19"/>
      <c r="I221" s="19"/>
      <c r="J221" s="19"/>
      <c r="K221" s="19"/>
      <c r="L221" s="19"/>
      <c r="M221" s="19"/>
      <c r="N221" s="19"/>
      <c r="O221" s="19"/>
      <c r="P221" s="19"/>
      <c r="Q221" s="19"/>
      <c r="R221" s="19"/>
    </row>
    <row r="222" spans="1:18" x14ac:dyDescent="0.3">
      <c r="A222" s="19"/>
      <c r="B222" s="19"/>
      <c r="C222" s="19"/>
      <c r="D222" s="19"/>
      <c r="E222" s="19"/>
      <c r="F222" s="19"/>
      <c r="G222" s="19"/>
      <c r="H222" s="19"/>
      <c r="I222" s="19"/>
      <c r="J222" s="19"/>
      <c r="K222" s="19"/>
      <c r="L222" s="19"/>
      <c r="M222" s="19"/>
      <c r="N222" s="19"/>
      <c r="O222" s="19"/>
      <c r="P222" s="19"/>
      <c r="Q222" s="19"/>
      <c r="R222" s="19"/>
    </row>
    <row r="223" spans="1:18" x14ac:dyDescent="0.3">
      <c r="A223" s="19"/>
      <c r="B223" s="19"/>
      <c r="C223" s="19"/>
      <c r="D223" s="19"/>
      <c r="E223" s="19"/>
      <c r="F223" s="19"/>
      <c r="G223" s="19"/>
      <c r="H223" s="19"/>
      <c r="I223" s="19"/>
      <c r="J223" s="19"/>
      <c r="K223" s="19"/>
      <c r="L223" s="19"/>
      <c r="M223" s="19"/>
      <c r="N223" s="19"/>
      <c r="O223" s="19"/>
      <c r="P223" s="19"/>
      <c r="Q223" s="19"/>
      <c r="R223" s="19"/>
    </row>
    <row r="224" spans="1:18" x14ac:dyDescent="0.3">
      <c r="A224" s="19"/>
      <c r="B224" s="19"/>
      <c r="C224" s="19"/>
      <c r="D224" s="19"/>
      <c r="E224" s="19"/>
      <c r="F224" s="19"/>
      <c r="G224" s="19"/>
      <c r="H224" s="19"/>
      <c r="I224" s="19"/>
      <c r="J224" s="19"/>
      <c r="K224" s="19"/>
      <c r="L224" s="19"/>
      <c r="M224" s="19"/>
      <c r="N224" s="19"/>
      <c r="O224" s="19"/>
      <c r="P224" s="19"/>
      <c r="Q224" s="19"/>
      <c r="R224" s="19"/>
    </row>
    <row r="225" spans="1:18" x14ac:dyDescent="0.3">
      <c r="A225" s="19"/>
      <c r="B225" s="19"/>
      <c r="C225" s="19"/>
      <c r="D225" s="19"/>
      <c r="E225" s="19"/>
      <c r="F225" s="19"/>
      <c r="G225" s="19"/>
      <c r="H225" s="19"/>
      <c r="I225" s="19"/>
      <c r="J225" s="19"/>
      <c r="K225" s="19"/>
      <c r="L225" s="19"/>
      <c r="M225" s="19"/>
      <c r="N225" s="19"/>
      <c r="O225" s="19"/>
      <c r="P225" s="19"/>
      <c r="Q225" s="19"/>
      <c r="R225" s="19"/>
    </row>
    <row r="226" spans="1:18" x14ac:dyDescent="0.3">
      <c r="A226" s="19"/>
      <c r="B226" s="19"/>
      <c r="C226" s="19"/>
      <c r="D226" s="19"/>
      <c r="E226" s="19"/>
      <c r="F226" s="19"/>
      <c r="G226" s="19"/>
      <c r="H226" s="19"/>
      <c r="I226" s="19"/>
      <c r="J226" s="19"/>
      <c r="K226" s="19"/>
      <c r="L226" s="19"/>
      <c r="M226" s="19"/>
      <c r="N226" s="19"/>
      <c r="O226" s="19"/>
      <c r="P226" s="19"/>
      <c r="Q226" s="19"/>
      <c r="R226" s="19"/>
    </row>
    <row r="227" spans="1:18" x14ac:dyDescent="0.3">
      <c r="A227" s="19"/>
      <c r="B227" s="19"/>
      <c r="C227" s="19"/>
      <c r="D227" s="19"/>
      <c r="E227" s="19"/>
      <c r="F227" s="19"/>
      <c r="G227" s="19"/>
      <c r="H227" s="19"/>
      <c r="I227" s="19"/>
      <c r="J227" s="19"/>
      <c r="K227" s="19"/>
      <c r="L227" s="19"/>
      <c r="M227" s="19"/>
      <c r="N227" s="19"/>
      <c r="O227" s="19"/>
      <c r="P227" s="19"/>
      <c r="Q227" s="19"/>
      <c r="R227" s="19"/>
    </row>
    <row r="228" spans="1:18" x14ac:dyDescent="0.3">
      <c r="A228" s="19"/>
      <c r="B228" s="19"/>
      <c r="C228" s="19"/>
      <c r="D228" s="19"/>
      <c r="E228" s="19"/>
      <c r="F228" s="19"/>
      <c r="G228" s="19"/>
      <c r="H228" s="19"/>
      <c r="I228" s="19"/>
      <c r="J228" s="19"/>
      <c r="K228" s="19"/>
      <c r="L228" s="19"/>
      <c r="M228" s="19"/>
      <c r="N228" s="19"/>
      <c r="O228" s="19"/>
      <c r="P228" s="19"/>
      <c r="Q228" s="19"/>
      <c r="R228" s="19"/>
    </row>
    <row r="229" spans="1:18" x14ac:dyDescent="0.3">
      <c r="A229" s="19"/>
      <c r="B229" s="19"/>
      <c r="C229" s="19"/>
      <c r="D229" s="19"/>
      <c r="E229" s="19"/>
      <c r="F229" s="19"/>
      <c r="G229" s="19"/>
      <c r="H229" s="19"/>
      <c r="I229" s="19"/>
      <c r="J229" s="19"/>
      <c r="K229" s="19"/>
      <c r="L229" s="19"/>
      <c r="M229" s="19"/>
      <c r="N229" s="19"/>
      <c r="O229" s="19"/>
      <c r="P229" s="19"/>
      <c r="Q229" s="19"/>
      <c r="R229" s="19"/>
    </row>
    <row r="230" spans="1:18" x14ac:dyDescent="0.3">
      <c r="A230" s="19"/>
      <c r="B230" s="19"/>
      <c r="C230" s="19"/>
      <c r="D230" s="19"/>
      <c r="E230" s="19"/>
      <c r="F230" s="19"/>
      <c r="G230" s="19"/>
      <c r="H230" s="19"/>
      <c r="I230" s="19"/>
      <c r="J230" s="19"/>
      <c r="K230" s="19"/>
      <c r="L230" s="19"/>
      <c r="M230" s="19"/>
      <c r="N230" s="19"/>
      <c r="O230" s="19"/>
      <c r="P230" s="19"/>
      <c r="Q230" s="19"/>
      <c r="R230" s="19"/>
    </row>
    <row r="231" spans="1:18" x14ac:dyDescent="0.3">
      <c r="A231" s="19"/>
      <c r="B231" s="19"/>
      <c r="C231" s="19"/>
      <c r="D231" s="19"/>
      <c r="E231" s="19"/>
      <c r="F231" s="19"/>
      <c r="G231" s="19"/>
      <c r="H231" s="19"/>
      <c r="I231" s="19"/>
      <c r="J231" s="19"/>
      <c r="K231" s="19"/>
      <c r="L231" s="19"/>
      <c r="M231" s="19"/>
      <c r="N231" s="19"/>
      <c r="O231" s="19"/>
      <c r="P231" s="19"/>
      <c r="Q231" s="19"/>
      <c r="R231" s="19"/>
    </row>
    <row r="232" spans="1:18" x14ac:dyDescent="0.3">
      <c r="A232" s="19"/>
      <c r="B232" s="19"/>
      <c r="C232" s="19"/>
      <c r="D232" s="19"/>
      <c r="E232" s="19"/>
      <c r="F232" s="19"/>
      <c r="G232" s="19"/>
      <c r="H232" s="19"/>
      <c r="I232" s="19"/>
      <c r="J232" s="19"/>
      <c r="K232" s="19"/>
      <c r="L232" s="19"/>
      <c r="M232" s="19"/>
      <c r="N232" s="19"/>
      <c r="O232" s="19"/>
      <c r="P232" s="19"/>
      <c r="Q232" s="19"/>
      <c r="R232" s="19"/>
    </row>
    <row r="233" spans="1:18" x14ac:dyDescent="0.3">
      <c r="A233" s="19"/>
      <c r="B233" s="19"/>
      <c r="C233" s="19"/>
      <c r="D233" s="19"/>
      <c r="E233" s="19"/>
      <c r="F233" s="19"/>
      <c r="G233" s="19"/>
      <c r="H233" s="19"/>
      <c r="I233" s="19"/>
      <c r="J233" s="19"/>
      <c r="K233" s="19"/>
      <c r="L233" s="19"/>
      <c r="M233" s="19"/>
      <c r="N233" s="19"/>
      <c r="O233" s="19"/>
      <c r="P233" s="19"/>
      <c r="Q233" s="19"/>
      <c r="R233" s="19"/>
    </row>
    <row r="234" spans="1:18" x14ac:dyDescent="0.3">
      <c r="A234" s="19"/>
      <c r="B234" s="19"/>
      <c r="C234" s="19"/>
      <c r="D234" s="19"/>
      <c r="E234" s="19"/>
      <c r="F234" s="19"/>
      <c r="G234" s="19"/>
      <c r="H234" s="19"/>
      <c r="I234" s="19"/>
      <c r="J234" s="19"/>
      <c r="K234" s="19"/>
      <c r="L234" s="19"/>
      <c r="M234" s="19"/>
      <c r="N234" s="19"/>
      <c r="O234" s="19"/>
      <c r="P234" s="19"/>
      <c r="Q234" s="19"/>
      <c r="R234" s="19"/>
    </row>
    <row r="235" spans="1:18" x14ac:dyDescent="0.3">
      <c r="A235" s="19"/>
      <c r="B235" s="19"/>
      <c r="C235" s="19"/>
      <c r="D235" s="19"/>
      <c r="E235" s="19"/>
      <c r="F235" s="19"/>
      <c r="G235" s="19"/>
      <c r="H235" s="19"/>
      <c r="I235" s="19"/>
      <c r="J235" s="19"/>
      <c r="K235" s="19"/>
      <c r="L235" s="19"/>
      <c r="M235" s="19"/>
      <c r="N235" s="19"/>
      <c r="O235" s="19"/>
      <c r="P235" s="19"/>
      <c r="Q235" s="19"/>
      <c r="R235" s="19"/>
    </row>
    <row r="236" spans="1:18" x14ac:dyDescent="0.3">
      <c r="A236" s="19"/>
      <c r="B236" s="19"/>
      <c r="C236" s="19"/>
      <c r="D236" s="19"/>
      <c r="E236" s="19"/>
      <c r="F236" s="19"/>
      <c r="G236" s="19"/>
      <c r="H236" s="19"/>
      <c r="I236" s="19"/>
      <c r="J236" s="19"/>
      <c r="K236" s="19"/>
      <c r="L236" s="19"/>
      <c r="M236" s="19"/>
      <c r="N236" s="19"/>
      <c r="O236" s="19"/>
      <c r="P236" s="19"/>
      <c r="Q236" s="19"/>
      <c r="R236" s="19"/>
    </row>
    <row r="237" spans="1:18" x14ac:dyDescent="0.3">
      <c r="A237" s="19"/>
      <c r="B237" s="19"/>
      <c r="C237" s="19"/>
      <c r="D237" s="19"/>
      <c r="E237" s="19"/>
      <c r="F237" s="19"/>
      <c r="G237" s="19"/>
      <c r="H237" s="19"/>
      <c r="I237" s="19"/>
      <c r="J237" s="19"/>
      <c r="K237" s="19"/>
      <c r="L237" s="19"/>
      <c r="M237" s="19"/>
      <c r="N237" s="19"/>
      <c r="O237" s="19"/>
      <c r="P237" s="19"/>
      <c r="Q237" s="19"/>
      <c r="R237" s="19"/>
    </row>
    <row r="238" spans="1:18" x14ac:dyDescent="0.3">
      <c r="A238" s="19"/>
      <c r="B238" s="19"/>
      <c r="C238" s="19"/>
      <c r="D238" s="19"/>
      <c r="E238" s="19"/>
      <c r="F238" s="19"/>
      <c r="G238" s="19"/>
      <c r="H238" s="19"/>
      <c r="I238" s="19"/>
      <c r="J238" s="19"/>
      <c r="K238" s="19"/>
      <c r="L238" s="19"/>
      <c r="M238" s="19"/>
      <c r="N238" s="19"/>
      <c r="O238" s="19"/>
      <c r="P238" s="19"/>
      <c r="Q238" s="19"/>
      <c r="R238" s="19"/>
    </row>
    <row r="239" spans="1:18" x14ac:dyDescent="0.3">
      <c r="A239" s="19"/>
      <c r="B239" s="19"/>
      <c r="C239" s="19"/>
      <c r="D239" s="19"/>
      <c r="E239" s="19"/>
      <c r="F239" s="19"/>
      <c r="G239" s="19"/>
      <c r="H239" s="19"/>
      <c r="I239" s="19"/>
      <c r="J239" s="19"/>
      <c r="K239" s="19"/>
      <c r="L239" s="19"/>
      <c r="M239" s="19"/>
      <c r="N239" s="19"/>
      <c r="O239" s="19"/>
      <c r="P239" s="19"/>
      <c r="Q239" s="19"/>
      <c r="R239" s="19"/>
    </row>
    <row r="240" spans="1:18" x14ac:dyDescent="0.3">
      <c r="A240" s="19"/>
      <c r="B240" s="19"/>
      <c r="C240" s="19"/>
      <c r="D240" s="19"/>
      <c r="E240" s="19"/>
      <c r="F240" s="19"/>
      <c r="G240" s="19"/>
      <c r="H240" s="19"/>
      <c r="I240" s="19"/>
      <c r="J240" s="19"/>
      <c r="K240" s="19"/>
      <c r="L240" s="19"/>
      <c r="M240" s="19"/>
      <c r="N240" s="19"/>
      <c r="O240" s="19"/>
      <c r="P240" s="19"/>
      <c r="Q240" s="19"/>
      <c r="R240" s="19"/>
    </row>
    <row r="241" spans="1:18" x14ac:dyDescent="0.3">
      <c r="A241" s="19"/>
      <c r="B241" s="19"/>
      <c r="C241" s="19"/>
      <c r="D241" s="19"/>
      <c r="E241" s="19"/>
      <c r="F241" s="19"/>
      <c r="G241" s="19"/>
      <c r="H241" s="19"/>
      <c r="I241" s="19"/>
      <c r="J241" s="19"/>
      <c r="K241" s="19"/>
      <c r="L241" s="19"/>
      <c r="M241" s="19"/>
      <c r="N241" s="19"/>
      <c r="O241" s="19"/>
      <c r="P241" s="19"/>
      <c r="Q241" s="19"/>
      <c r="R241" s="19"/>
    </row>
    <row r="242" spans="1:18" x14ac:dyDescent="0.3">
      <c r="A242" s="19"/>
      <c r="B242" s="19"/>
      <c r="C242" s="19"/>
      <c r="D242" s="19"/>
      <c r="E242" s="19"/>
      <c r="F242" s="19"/>
      <c r="G242" s="19"/>
      <c r="H242" s="19"/>
      <c r="I242" s="19"/>
      <c r="J242" s="19"/>
      <c r="K242" s="19"/>
      <c r="L242" s="19"/>
      <c r="M242" s="19"/>
      <c r="N242" s="19"/>
      <c r="O242" s="19"/>
      <c r="P242" s="19"/>
      <c r="Q242" s="19"/>
      <c r="R242" s="19"/>
    </row>
    <row r="243" spans="1:18" x14ac:dyDescent="0.3">
      <c r="A243" s="19"/>
      <c r="B243" s="19"/>
      <c r="C243" s="19"/>
      <c r="D243" s="19"/>
      <c r="E243" s="19"/>
      <c r="F243" s="19"/>
      <c r="G243" s="19"/>
      <c r="H243" s="19"/>
      <c r="I243" s="19"/>
      <c r="J243" s="19"/>
      <c r="K243" s="19"/>
      <c r="L243" s="19"/>
      <c r="M243" s="19"/>
      <c r="N243" s="19"/>
      <c r="O243" s="19"/>
      <c r="P243" s="19"/>
      <c r="Q243" s="19"/>
      <c r="R243" s="19"/>
    </row>
    <row r="244" spans="1:18" x14ac:dyDescent="0.3">
      <c r="A244" s="19"/>
      <c r="B244" s="19"/>
      <c r="C244" s="19"/>
      <c r="D244" s="19"/>
      <c r="E244" s="19"/>
      <c r="F244" s="19"/>
      <c r="G244" s="19"/>
      <c r="H244" s="19"/>
      <c r="I244" s="19"/>
      <c r="J244" s="19"/>
      <c r="K244" s="19"/>
      <c r="L244" s="19"/>
      <c r="M244" s="19"/>
      <c r="N244" s="19"/>
      <c r="O244" s="19"/>
      <c r="P244" s="19"/>
      <c r="Q244" s="19"/>
      <c r="R244" s="19"/>
    </row>
    <row r="245" spans="1:18" x14ac:dyDescent="0.3">
      <c r="A245" s="19"/>
      <c r="B245" s="19"/>
      <c r="C245" s="19"/>
      <c r="D245" s="19"/>
      <c r="E245" s="19"/>
      <c r="F245" s="19"/>
      <c r="G245" s="19"/>
      <c r="H245" s="19"/>
      <c r="I245" s="19"/>
      <c r="J245" s="19"/>
      <c r="K245" s="19"/>
      <c r="L245" s="19"/>
      <c r="M245" s="19"/>
      <c r="N245" s="19"/>
      <c r="O245" s="19"/>
      <c r="P245" s="19"/>
      <c r="Q245" s="19"/>
      <c r="R245" s="19"/>
    </row>
    <row r="246" spans="1:18" x14ac:dyDescent="0.3">
      <c r="A246" s="19"/>
      <c r="B246" s="19"/>
      <c r="C246" s="19"/>
      <c r="D246" s="19"/>
      <c r="E246" s="19"/>
      <c r="F246" s="19"/>
      <c r="G246" s="19"/>
      <c r="H246" s="19"/>
      <c r="I246" s="19"/>
      <c r="J246" s="19"/>
      <c r="K246" s="19"/>
      <c r="L246" s="19"/>
      <c r="M246" s="19"/>
      <c r="N246" s="19"/>
      <c r="O246" s="19"/>
      <c r="P246" s="19"/>
      <c r="Q246" s="19"/>
      <c r="R246" s="19"/>
    </row>
    <row r="247" spans="1:18" x14ac:dyDescent="0.3">
      <c r="A247" s="19"/>
      <c r="B247" s="19"/>
      <c r="C247" s="19"/>
      <c r="D247" s="19"/>
      <c r="E247" s="19"/>
      <c r="F247" s="19"/>
      <c r="G247" s="19"/>
      <c r="H247" s="19"/>
      <c r="I247" s="19"/>
      <c r="J247" s="19"/>
      <c r="K247" s="19"/>
      <c r="L247" s="19"/>
      <c r="M247" s="19"/>
      <c r="N247" s="19"/>
      <c r="O247" s="19"/>
      <c r="P247" s="19"/>
      <c r="Q247" s="19"/>
      <c r="R247" s="19"/>
    </row>
    <row r="248" spans="1:18" x14ac:dyDescent="0.3">
      <c r="A248" s="19"/>
      <c r="B248" s="19"/>
      <c r="C248" s="19"/>
      <c r="D248" s="19"/>
      <c r="E248" s="19"/>
      <c r="F248" s="19"/>
      <c r="G248" s="19"/>
      <c r="H248" s="19"/>
      <c r="I248" s="19"/>
      <c r="J248" s="19"/>
      <c r="K248" s="19"/>
      <c r="L248" s="19"/>
      <c r="M248" s="19"/>
      <c r="N248" s="19"/>
      <c r="O248" s="19"/>
      <c r="P248" s="19"/>
      <c r="Q248" s="19"/>
      <c r="R248" s="19"/>
    </row>
    <row r="249" spans="1:18" x14ac:dyDescent="0.3">
      <c r="A249" s="19"/>
      <c r="B249" s="19"/>
      <c r="C249" s="19"/>
      <c r="D249" s="19"/>
      <c r="E249" s="19"/>
      <c r="F249" s="19"/>
      <c r="G249" s="19"/>
      <c r="H249" s="19"/>
      <c r="I249" s="19"/>
      <c r="J249" s="19"/>
      <c r="K249" s="19"/>
      <c r="L249" s="19"/>
      <c r="M249" s="19"/>
      <c r="N249" s="19"/>
      <c r="O249" s="19"/>
      <c r="P249" s="19"/>
      <c r="Q249" s="19"/>
      <c r="R249" s="19"/>
    </row>
    <row r="250" spans="1:18" x14ac:dyDescent="0.3">
      <c r="A250" s="19"/>
      <c r="B250" s="19"/>
      <c r="C250" s="19"/>
      <c r="D250" s="19"/>
      <c r="E250" s="19"/>
      <c r="F250" s="19"/>
      <c r="G250" s="19"/>
      <c r="H250" s="19"/>
      <c r="I250" s="19"/>
      <c r="J250" s="19"/>
      <c r="K250" s="19"/>
      <c r="L250" s="19"/>
      <c r="M250" s="19"/>
      <c r="N250" s="19"/>
      <c r="O250" s="19"/>
      <c r="P250" s="19"/>
      <c r="Q250" s="19"/>
      <c r="R250" s="19"/>
    </row>
    <row r="251" spans="1:18" x14ac:dyDescent="0.3">
      <c r="A251" s="19"/>
      <c r="B251" s="19"/>
      <c r="C251" s="19"/>
      <c r="D251" s="19"/>
      <c r="E251" s="19"/>
      <c r="F251" s="19"/>
      <c r="G251" s="19"/>
      <c r="H251" s="19"/>
      <c r="I251" s="19"/>
      <c r="J251" s="19"/>
      <c r="K251" s="19"/>
      <c r="L251" s="19"/>
      <c r="M251" s="19"/>
      <c r="N251" s="19"/>
      <c r="O251" s="19"/>
      <c r="P251" s="19"/>
      <c r="Q251" s="19"/>
      <c r="R251" s="19"/>
    </row>
    <row r="252" spans="1:18" x14ac:dyDescent="0.3">
      <c r="A252" s="19"/>
      <c r="B252" s="19"/>
      <c r="C252" s="19"/>
      <c r="D252" s="19"/>
      <c r="E252" s="19"/>
      <c r="F252" s="19"/>
      <c r="G252" s="19"/>
      <c r="H252" s="19"/>
      <c r="I252" s="19"/>
      <c r="J252" s="19"/>
      <c r="K252" s="19"/>
      <c r="L252" s="19"/>
      <c r="M252" s="19"/>
      <c r="N252" s="19"/>
      <c r="O252" s="19"/>
      <c r="P252" s="19"/>
      <c r="Q252" s="19"/>
      <c r="R252" s="19"/>
    </row>
    <row r="253" spans="1:18" x14ac:dyDescent="0.3">
      <c r="A253" s="19"/>
      <c r="B253" s="19"/>
      <c r="C253" s="19"/>
      <c r="D253" s="19"/>
      <c r="E253" s="19"/>
      <c r="F253" s="19"/>
      <c r="G253" s="19"/>
      <c r="H253" s="19"/>
      <c r="I253" s="19"/>
      <c r="J253" s="19"/>
      <c r="K253" s="19"/>
      <c r="L253" s="19"/>
      <c r="M253" s="19"/>
      <c r="N253" s="19"/>
      <c r="O253" s="19"/>
      <c r="P253" s="19"/>
      <c r="Q253" s="19"/>
      <c r="R253" s="19"/>
    </row>
    <row r="254" spans="1:18" x14ac:dyDescent="0.3">
      <c r="A254" s="19"/>
      <c r="B254" s="19"/>
      <c r="C254" s="19"/>
      <c r="D254" s="19"/>
      <c r="E254" s="19"/>
      <c r="F254" s="19"/>
      <c r="G254" s="19"/>
      <c r="H254" s="19"/>
      <c r="I254" s="19"/>
      <c r="J254" s="19"/>
      <c r="K254" s="19"/>
      <c r="L254" s="19"/>
      <c r="M254" s="19"/>
      <c r="N254" s="19"/>
      <c r="O254" s="19"/>
      <c r="P254" s="19"/>
      <c r="Q254" s="19"/>
      <c r="R254" s="19"/>
    </row>
    <row r="255" spans="1:18" x14ac:dyDescent="0.3">
      <c r="A255" s="19"/>
      <c r="B255" s="19"/>
      <c r="C255" s="19"/>
      <c r="D255" s="19"/>
      <c r="E255" s="19"/>
      <c r="F255" s="19"/>
      <c r="G255" s="19"/>
      <c r="H255" s="19"/>
      <c r="I255" s="19"/>
      <c r="J255" s="19"/>
      <c r="K255" s="19"/>
      <c r="L255" s="19"/>
      <c r="M255" s="19"/>
      <c r="N255" s="19"/>
      <c r="O255" s="19"/>
      <c r="P255" s="19"/>
      <c r="Q255" s="19"/>
      <c r="R255" s="19"/>
    </row>
    <row r="256" spans="1:18" x14ac:dyDescent="0.3">
      <c r="A256" s="19"/>
      <c r="B256" s="19"/>
      <c r="C256" s="19"/>
      <c r="D256" s="19"/>
      <c r="E256" s="19"/>
      <c r="F256" s="19"/>
      <c r="G256" s="19"/>
      <c r="H256" s="19"/>
      <c r="I256" s="19"/>
      <c r="J256" s="19"/>
      <c r="K256" s="19"/>
      <c r="L256" s="19"/>
      <c r="M256" s="19"/>
      <c r="N256" s="19"/>
      <c r="O256" s="19"/>
      <c r="P256" s="19"/>
      <c r="Q256" s="19"/>
      <c r="R256" s="19"/>
    </row>
    <row r="257" spans="1:18" x14ac:dyDescent="0.3">
      <c r="A257" s="19"/>
      <c r="B257" s="19"/>
      <c r="C257" s="19"/>
      <c r="D257" s="19"/>
      <c r="E257" s="19"/>
      <c r="F257" s="19"/>
      <c r="G257" s="19"/>
      <c r="H257" s="19"/>
      <c r="I257" s="19"/>
      <c r="J257" s="19"/>
      <c r="K257" s="19"/>
      <c r="L257" s="19"/>
      <c r="M257" s="19"/>
      <c r="N257" s="19"/>
      <c r="O257" s="19"/>
      <c r="P257" s="19"/>
      <c r="Q257" s="19"/>
      <c r="R257" s="19"/>
    </row>
    <row r="258" spans="1:18" x14ac:dyDescent="0.3">
      <c r="A258" s="19"/>
      <c r="B258" s="19"/>
      <c r="C258" s="19"/>
      <c r="D258" s="19"/>
      <c r="E258" s="19"/>
      <c r="F258" s="19"/>
      <c r="G258" s="19"/>
      <c r="H258" s="19"/>
      <c r="I258" s="19"/>
      <c r="J258" s="19"/>
      <c r="K258" s="19"/>
      <c r="L258" s="19"/>
      <c r="M258" s="19"/>
      <c r="N258" s="19"/>
      <c r="O258" s="19"/>
      <c r="P258" s="19"/>
      <c r="Q258" s="19"/>
      <c r="R258" s="19"/>
    </row>
    <row r="259" spans="1:18" x14ac:dyDescent="0.3">
      <c r="A259" s="19"/>
      <c r="B259" s="19"/>
      <c r="C259" s="19"/>
      <c r="D259" s="19"/>
      <c r="E259" s="19"/>
      <c r="F259" s="19"/>
      <c r="G259" s="19"/>
      <c r="H259" s="19"/>
      <c r="I259" s="19"/>
      <c r="J259" s="19"/>
      <c r="K259" s="19"/>
      <c r="L259" s="19"/>
      <c r="M259" s="19"/>
      <c r="N259" s="19"/>
      <c r="O259" s="19"/>
      <c r="P259" s="19"/>
      <c r="Q259" s="19"/>
      <c r="R259" s="19"/>
    </row>
    <row r="260" spans="1:18" x14ac:dyDescent="0.3">
      <c r="A260" s="19"/>
      <c r="B260" s="19"/>
      <c r="C260" s="19"/>
      <c r="D260" s="19"/>
      <c r="E260" s="19"/>
      <c r="F260" s="19"/>
      <c r="G260" s="19"/>
      <c r="H260" s="19"/>
      <c r="I260" s="19"/>
      <c r="J260" s="19"/>
      <c r="K260" s="19"/>
      <c r="L260" s="19"/>
      <c r="M260" s="19"/>
      <c r="N260" s="19"/>
      <c r="O260" s="19"/>
      <c r="P260" s="19"/>
      <c r="Q260" s="19"/>
      <c r="R260" s="19"/>
    </row>
    <row r="261" spans="1:18" x14ac:dyDescent="0.3">
      <c r="A261" s="19"/>
      <c r="B261" s="19"/>
      <c r="C261" s="19"/>
      <c r="D261" s="19"/>
      <c r="E261" s="19"/>
      <c r="F261" s="19"/>
      <c r="G261" s="19"/>
      <c r="H261" s="19"/>
      <c r="I261" s="19"/>
      <c r="J261" s="19"/>
      <c r="K261" s="19"/>
      <c r="L261" s="19"/>
      <c r="M261" s="19"/>
      <c r="N261" s="19"/>
      <c r="O261" s="19"/>
      <c r="P261" s="19"/>
      <c r="Q261" s="19"/>
      <c r="R261" s="19"/>
    </row>
    <row r="262" spans="1:18" x14ac:dyDescent="0.3">
      <c r="A262" s="19"/>
      <c r="B262" s="19"/>
      <c r="C262" s="19"/>
      <c r="D262" s="19"/>
      <c r="E262" s="19"/>
      <c r="F262" s="19"/>
      <c r="G262" s="19"/>
      <c r="H262" s="19"/>
      <c r="I262" s="19"/>
      <c r="J262" s="19"/>
      <c r="K262" s="19"/>
      <c r="L262" s="19"/>
      <c r="M262" s="19"/>
      <c r="N262" s="19"/>
      <c r="O262" s="19"/>
      <c r="P262" s="19"/>
      <c r="Q262" s="19"/>
      <c r="R262" s="19"/>
    </row>
    <row r="263" spans="1:18" x14ac:dyDescent="0.3">
      <c r="A263" s="19"/>
      <c r="B263" s="19"/>
      <c r="C263" s="19"/>
      <c r="D263" s="19"/>
      <c r="E263" s="19"/>
      <c r="F263" s="19"/>
      <c r="G263" s="19"/>
      <c r="H263" s="19"/>
      <c r="I263" s="19"/>
      <c r="J263" s="19"/>
      <c r="K263" s="19"/>
      <c r="L263" s="19"/>
      <c r="M263" s="19"/>
      <c r="N263" s="19"/>
      <c r="O263" s="19"/>
      <c r="P263" s="19"/>
      <c r="Q263" s="19"/>
      <c r="R263" s="19"/>
    </row>
    <row r="264" spans="1:18" x14ac:dyDescent="0.3">
      <c r="A264" s="19"/>
      <c r="B264" s="19"/>
      <c r="C264" s="19"/>
      <c r="D264" s="19"/>
      <c r="E264" s="19"/>
      <c r="F264" s="19"/>
      <c r="G264" s="19"/>
      <c r="H264" s="19"/>
      <c r="I264" s="19"/>
      <c r="J264" s="19"/>
      <c r="K264" s="19"/>
      <c r="L264" s="19"/>
      <c r="M264" s="19"/>
      <c r="N264" s="19"/>
      <c r="O264" s="19"/>
      <c r="P264" s="19"/>
      <c r="Q264" s="19"/>
      <c r="R264" s="19"/>
    </row>
    <row r="265" spans="1:18" x14ac:dyDescent="0.3">
      <c r="A265" s="19"/>
      <c r="B265" s="19"/>
      <c r="C265" s="19"/>
      <c r="D265" s="19"/>
      <c r="E265" s="19"/>
      <c r="F265" s="19"/>
      <c r="G265" s="19"/>
      <c r="H265" s="19"/>
      <c r="I265" s="19"/>
      <c r="J265" s="19"/>
      <c r="K265" s="19"/>
      <c r="L265" s="19"/>
      <c r="M265" s="19"/>
      <c r="N265" s="19"/>
      <c r="O265" s="19"/>
      <c r="P265" s="19"/>
      <c r="Q265" s="19"/>
      <c r="R265" s="19"/>
    </row>
    <row r="266" spans="1:18" x14ac:dyDescent="0.3">
      <c r="A266" s="19"/>
      <c r="B266" s="19"/>
      <c r="C266" s="19"/>
      <c r="D266" s="19"/>
      <c r="E266" s="19"/>
      <c r="F266" s="19"/>
      <c r="G266" s="19"/>
      <c r="H266" s="19"/>
      <c r="I266" s="19"/>
      <c r="J266" s="19"/>
      <c r="K266" s="19"/>
      <c r="L266" s="19"/>
      <c r="M266" s="19"/>
      <c r="N266" s="19"/>
      <c r="O266" s="19"/>
      <c r="P266" s="19"/>
      <c r="Q266" s="19"/>
      <c r="R266" s="19"/>
    </row>
    <row r="267" spans="1:18" x14ac:dyDescent="0.3">
      <c r="A267" s="19"/>
      <c r="B267" s="19"/>
      <c r="C267" s="19"/>
      <c r="D267" s="19"/>
      <c r="E267" s="19"/>
      <c r="F267" s="19"/>
      <c r="G267" s="19"/>
      <c r="H267" s="19"/>
      <c r="I267" s="19"/>
      <c r="J267" s="19"/>
      <c r="K267" s="19"/>
      <c r="L267" s="19"/>
      <c r="M267" s="19"/>
      <c r="N267" s="19"/>
      <c r="O267" s="19"/>
      <c r="P267" s="19"/>
      <c r="Q267" s="19"/>
      <c r="R267" s="19"/>
    </row>
    <row r="268" spans="1:18" x14ac:dyDescent="0.3">
      <c r="A268" s="19"/>
      <c r="B268" s="19"/>
      <c r="C268" s="19"/>
      <c r="D268" s="19"/>
      <c r="E268" s="19"/>
      <c r="F268" s="19"/>
      <c r="G268" s="19"/>
      <c r="H268" s="19"/>
      <c r="I268" s="19"/>
      <c r="J268" s="19"/>
      <c r="K268" s="19"/>
      <c r="L268" s="19"/>
      <c r="M268" s="19"/>
      <c r="N268" s="19"/>
      <c r="O268" s="19"/>
      <c r="P268" s="19"/>
      <c r="Q268" s="19"/>
      <c r="R268" s="19"/>
    </row>
    <row r="269" spans="1:18" x14ac:dyDescent="0.3">
      <c r="A269" s="19"/>
      <c r="B269" s="19"/>
      <c r="C269" s="19"/>
      <c r="D269" s="19"/>
      <c r="E269" s="19"/>
      <c r="F269" s="19"/>
      <c r="G269" s="19"/>
      <c r="H269" s="19"/>
      <c r="I269" s="19"/>
      <c r="J269" s="19"/>
      <c r="K269" s="19"/>
      <c r="L269" s="19"/>
      <c r="M269" s="19"/>
      <c r="N269" s="19"/>
      <c r="O269" s="19"/>
      <c r="P269" s="19"/>
      <c r="Q269" s="19"/>
      <c r="R269" s="19"/>
    </row>
    <row r="270" spans="1:18" x14ac:dyDescent="0.3">
      <c r="A270" s="19"/>
      <c r="B270" s="19"/>
      <c r="C270" s="19"/>
      <c r="D270" s="19"/>
      <c r="E270" s="19"/>
      <c r="F270" s="19"/>
      <c r="G270" s="19"/>
      <c r="H270" s="19"/>
      <c r="I270" s="19"/>
      <c r="J270" s="19"/>
      <c r="K270" s="19"/>
      <c r="L270" s="19"/>
      <c r="M270" s="19"/>
      <c r="N270" s="19"/>
      <c r="O270" s="19"/>
      <c r="P270" s="19"/>
      <c r="Q270" s="19"/>
      <c r="R270" s="19"/>
    </row>
    <row r="271" spans="1:18" x14ac:dyDescent="0.3">
      <c r="A271" s="19"/>
      <c r="B271" s="19"/>
      <c r="C271" s="19"/>
      <c r="D271" s="19"/>
      <c r="E271" s="19"/>
      <c r="F271" s="19"/>
      <c r="G271" s="19"/>
      <c r="H271" s="19"/>
      <c r="I271" s="19"/>
      <c r="J271" s="19"/>
      <c r="K271" s="19"/>
      <c r="L271" s="19"/>
      <c r="M271" s="19"/>
      <c r="N271" s="19"/>
      <c r="O271" s="19"/>
      <c r="P271" s="19"/>
      <c r="Q271" s="19"/>
      <c r="R271" s="19"/>
    </row>
    <row r="272" spans="1:18" x14ac:dyDescent="0.3">
      <c r="A272" s="19"/>
      <c r="B272" s="19"/>
      <c r="C272" s="19"/>
      <c r="D272" s="19"/>
      <c r="E272" s="19"/>
      <c r="F272" s="19"/>
      <c r="G272" s="19"/>
      <c r="H272" s="19"/>
      <c r="I272" s="19"/>
      <c r="J272" s="19"/>
      <c r="K272" s="19"/>
      <c r="L272" s="19"/>
      <c r="M272" s="19"/>
      <c r="N272" s="19"/>
      <c r="O272" s="19"/>
      <c r="P272" s="19"/>
      <c r="Q272" s="19"/>
      <c r="R272" s="19"/>
    </row>
    <row r="273" spans="1:18" x14ac:dyDescent="0.3">
      <c r="A273" s="19"/>
      <c r="B273" s="19"/>
      <c r="C273" s="19"/>
      <c r="D273" s="19"/>
      <c r="E273" s="19"/>
      <c r="F273" s="19"/>
      <c r="G273" s="19"/>
      <c r="H273" s="19"/>
      <c r="I273" s="19"/>
      <c r="J273" s="19"/>
      <c r="K273" s="19"/>
      <c r="L273" s="19"/>
      <c r="M273" s="19"/>
      <c r="N273" s="19"/>
      <c r="O273" s="19"/>
      <c r="P273" s="19"/>
      <c r="Q273" s="19"/>
      <c r="R273" s="19"/>
    </row>
    <row r="274" spans="1:18" x14ac:dyDescent="0.3">
      <c r="A274" s="19"/>
      <c r="B274" s="19"/>
      <c r="C274" s="19"/>
      <c r="D274" s="19"/>
      <c r="E274" s="19"/>
      <c r="F274" s="19"/>
      <c r="G274" s="19"/>
      <c r="H274" s="19"/>
      <c r="I274" s="19"/>
      <c r="J274" s="19"/>
      <c r="K274" s="19"/>
      <c r="L274" s="19"/>
      <c r="M274" s="19"/>
      <c r="N274" s="19"/>
      <c r="O274" s="19"/>
      <c r="P274" s="19"/>
      <c r="Q274" s="19"/>
      <c r="R274" s="19"/>
    </row>
    <row r="275" spans="1:18" x14ac:dyDescent="0.3">
      <c r="A275" s="19"/>
      <c r="B275" s="19"/>
      <c r="C275" s="19"/>
      <c r="D275" s="19"/>
      <c r="E275" s="19"/>
      <c r="F275" s="19"/>
      <c r="G275" s="19"/>
      <c r="H275" s="19"/>
      <c r="I275" s="19"/>
      <c r="J275" s="19"/>
      <c r="K275" s="19"/>
      <c r="L275" s="19"/>
      <c r="M275" s="19"/>
      <c r="N275" s="19"/>
      <c r="O275" s="19"/>
      <c r="P275" s="19"/>
      <c r="Q275" s="19"/>
      <c r="R275" s="19"/>
    </row>
    <row r="276" spans="1:18" x14ac:dyDescent="0.3">
      <c r="A276" s="19"/>
      <c r="B276" s="19"/>
      <c r="C276" s="19"/>
      <c r="D276" s="19"/>
      <c r="E276" s="19"/>
      <c r="F276" s="19"/>
      <c r="G276" s="19"/>
      <c r="H276" s="19"/>
      <c r="I276" s="19"/>
      <c r="J276" s="19"/>
      <c r="K276" s="19"/>
      <c r="L276" s="19"/>
      <c r="M276" s="19"/>
      <c r="N276" s="19"/>
      <c r="O276" s="19"/>
      <c r="P276" s="19"/>
      <c r="Q276" s="19"/>
      <c r="R276" s="19"/>
    </row>
    <row r="277" spans="1:18" x14ac:dyDescent="0.3">
      <c r="A277" s="19"/>
      <c r="B277" s="19"/>
      <c r="C277" s="19"/>
      <c r="D277" s="19"/>
      <c r="E277" s="19"/>
      <c r="F277" s="19"/>
      <c r="G277" s="19"/>
      <c r="H277" s="19"/>
      <c r="I277" s="19"/>
      <c r="J277" s="19"/>
      <c r="K277" s="19"/>
      <c r="L277" s="19"/>
      <c r="M277" s="19"/>
      <c r="N277" s="19"/>
      <c r="O277" s="19"/>
      <c r="P277" s="19"/>
      <c r="Q277" s="19"/>
      <c r="R277" s="19"/>
    </row>
    <row r="278" spans="1:18" x14ac:dyDescent="0.3">
      <c r="A278" s="19"/>
      <c r="B278" s="19"/>
      <c r="C278" s="19"/>
      <c r="D278" s="19"/>
      <c r="E278" s="19"/>
      <c r="F278" s="19"/>
      <c r="G278" s="19"/>
      <c r="H278" s="19"/>
      <c r="I278" s="19"/>
      <c r="J278" s="19"/>
      <c r="K278" s="19"/>
      <c r="L278" s="19"/>
      <c r="M278" s="19"/>
      <c r="N278" s="19"/>
      <c r="O278" s="19"/>
      <c r="P278" s="19"/>
      <c r="Q278" s="19"/>
      <c r="R278" s="19"/>
    </row>
    <row r="279" spans="1:18" x14ac:dyDescent="0.3">
      <c r="A279" s="19"/>
      <c r="B279" s="19"/>
      <c r="C279" s="19"/>
      <c r="D279" s="19"/>
      <c r="E279" s="19"/>
      <c r="F279" s="19"/>
      <c r="G279" s="19"/>
      <c r="H279" s="19"/>
      <c r="I279" s="19"/>
      <c r="J279" s="19"/>
      <c r="K279" s="19"/>
      <c r="L279" s="19"/>
      <c r="M279" s="19"/>
      <c r="N279" s="19"/>
      <c r="O279" s="19"/>
      <c r="P279" s="19"/>
      <c r="Q279" s="19"/>
      <c r="R279" s="19"/>
    </row>
    <row r="280" spans="1:18" x14ac:dyDescent="0.3">
      <c r="A280" s="19"/>
      <c r="B280" s="19"/>
      <c r="C280" s="19"/>
      <c r="D280" s="19"/>
      <c r="E280" s="19"/>
      <c r="F280" s="19"/>
      <c r="G280" s="19"/>
      <c r="H280" s="19"/>
      <c r="I280" s="19"/>
      <c r="J280" s="19"/>
      <c r="K280" s="19"/>
      <c r="L280" s="19"/>
      <c r="M280" s="19"/>
      <c r="N280" s="19"/>
      <c r="O280" s="19"/>
      <c r="P280" s="19"/>
      <c r="Q280" s="19"/>
      <c r="R280" s="19"/>
    </row>
    <row r="281" spans="1:18" x14ac:dyDescent="0.3">
      <c r="A281" s="19"/>
      <c r="B281" s="19"/>
      <c r="C281" s="19"/>
      <c r="D281" s="19"/>
      <c r="E281" s="19"/>
      <c r="F281" s="19"/>
      <c r="G281" s="19"/>
      <c r="H281" s="19"/>
      <c r="I281" s="19"/>
      <c r="J281" s="19"/>
      <c r="K281" s="19"/>
      <c r="L281" s="19"/>
      <c r="M281" s="19"/>
      <c r="N281" s="19"/>
      <c r="O281" s="19"/>
      <c r="P281" s="19"/>
      <c r="Q281" s="19"/>
      <c r="R281" s="19"/>
    </row>
    <row r="282" spans="1:18" x14ac:dyDescent="0.3">
      <c r="A282" s="19"/>
      <c r="B282" s="19"/>
      <c r="C282" s="19"/>
      <c r="D282" s="19"/>
      <c r="E282" s="19"/>
      <c r="F282" s="19"/>
      <c r="G282" s="19"/>
      <c r="H282" s="19"/>
      <c r="I282" s="19"/>
      <c r="J282" s="19"/>
      <c r="K282" s="19"/>
      <c r="L282" s="19"/>
      <c r="M282" s="19"/>
      <c r="N282" s="19"/>
      <c r="O282" s="19"/>
      <c r="P282" s="19"/>
      <c r="Q282" s="19"/>
      <c r="R282" s="19"/>
    </row>
    <row r="283" spans="1:18" x14ac:dyDescent="0.3">
      <c r="A283" s="19"/>
      <c r="B283" s="19"/>
      <c r="C283" s="19"/>
      <c r="D283" s="19"/>
      <c r="E283" s="19"/>
      <c r="F283" s="19"/>
      <c r="G283" s="19"/>
      <c r="H283" s="19"/>
      <c r="I283" s="19"/>
      <c r="J283" s="19"/>
      <c r="K283" s="19"/>
      <c r="L283" s="19"/>
      <c r="M283" s="19"/>
      <c r="N283" s="19"/>
      <c r="O283" s="19"/>
      <c r="P283" s="19"/>
      <c r="Q283" s="19"/>
      <c r="R283" s="19"/>
    </row>
    <row r="284" spans="1:18" x14ac:dyDescent="0.3">
      <c r="A284" s="19"/>
      <c r="B284" s="19"/>
      <c r="C284" s="19"/>
      <c r="D284" s="19"/>
      <c r="E284" s="19"/>
      <c r="F284" s="19"/>
      <c r="G284" s="19"/>
      <c r="H284" s="19"/>
      <c r="I284" s="19"/>
      <c r="J284" s="19"/>
      <c r="K284" s="19"/>
      <c r="L284" s="19"/>
      <c r="M284" s="19"/>
      <c r="N284" s="19"/>
      <c r="O284" s="19"/>
      <c r="P284" s="19"/>
      <c r="Q284" s="19"/>
      <c r="R284" s="19"/>
    </row>
    <row r="285" spans="1:18" x14ac:dyDescent="0.3">
      <c r="A285" s="19"/>
      <c r="B285" s="19"/>
      <c r="C285" s="19"/>
      <c r="D285" s="19"/>
      <c r="E285" s="19"/>
      <c r="F285" s="19"/>
      <c r="G285" s="19"/>
      <c r="H285" s="19"/>
      <c r="I285" s="19"/>
      <c r="J285" s="19"/>
      <c r="K285" s="19"/>
      <c r="L285" s="19"/>
      <c r="M285" s="19"/>
      <c r="N285" s="19"/>
      <c r="O285" s="19"/>
      <c r="P285" s="19"/>
      <c r="Q285" s="19"/>
      <c r="R285" s="19"/>
    </row>
    <row r="286" spans="1:18" x14ac:dyDescent="0.3">
      <c r="A286" s="19"/>
      <c r="B286" s="19"/>
      <c r="C286" s="19"/>
      <c r="D286" s="19"/>
      <c r="E286" s="19"/>
      <c r="F286" s="19"/>
      <c r="G286" s="19"/>
      <c r="H286" s="19"/>
      <c r="I286" s="19"/>
      <c r="J286" s="19"/>
      <c r="K286" s="19"/>
      <c r="L286" s="19"/>
      <c r="M286" s="19"/>
      <c r="N286" s="19"/>
      <c r="O286" s="19"/>
      <c r="P286" s="19"/>
      <c r="Q286" s="19"/>
      <c r="R286" s="19"/>
    </row>
    <row r="287" spans="1:18" x14ac:dyDescent="0.3">
      <c r="A287" s="19"/>
      <c r="B287" s="19"/>
      <c r="C287" s="19"/>
      <c r="D287" s="19"/>
      <c r="E287" s="19"/>
      <c r="F287" s="19"/>
      <c r="G287" s="19"/>
      <c r="H287" s="19"/>
      <c r="I287" s="19"/>
      <c r="J287" s="19"/>
      <c r="K287" s="19"/>
      <c r="L287" s="19"/>
      <c r="M287" s="19"/>
      <c r="N287" s="19"/>
      <c r="O287" s="19"/>
      <c r="P287" s="19"/>
      <c r="Q287" s="19"/>
      <c r="R287" s="19"/>
    </row>
    <row r="288" spans="1:18" x14ac:dyDescent="0.3">
      <c r="A288" s="19"/>
      <c r="B288" s="19"/>
      <c r="C288" s="19"/>
      <c r="D288" s="19"/>
      <c r="E288" s="19"/>
      <c r="F288" s="19"/>
      <c r="G288" s="19"/>
      <c r="H288" s="19"/>
      <c r="I288" s="19"/>
      <c r="J288" s="19"/>
      <c r="K288" s="19"/>
      <c r="L288" s="19"/>
      <c r="M288" s="19"/>
      <c r="N288" s="19"/>
      <c r="O288" s="19"/>
      <c r="P288" s="19"/>
      <c r="Q288" s="19"/>
      <c r="R288" s="19"/>
    </row>
    <row r="289" spans="1:18" x14ac:dyDescent="0.3">
      <c r="A289" s="19"/>
      <c r="B289" s="19"/>
      <c r="C289" s="19"/>
      <c r="D289" s="19"/>
      <c r="E289" s="19"/>
      <c r="F289" s="19"/>
      <c r="G289" s="19"/>
      <c r="H289" s="19"/>
      <c r="I289" s="19"/>
      <c r="J289" s="19"/>
      <c r="K289" s="19"/>
      <c r="L289" s="19"/>
      <c r="M289" s="19"/>
      <c r="N289" s="19"/>
      <c r="O289" s="19"/>
      <c r="P289" s="19"/>
      <c r="Q289" s="19"/>
      <c r="R289" s="19"/>
    </row>
    <row r="290" spans="1:18" x14ac:dyDescent="0.3">
      <c r="A290" s="19"/>
      <c r="B290" s="19"/>
      <c r="C290" s="19"/>
      <c r="D290" s="19"/>
      <c r="E290" s="19"/>
      <c r="F290" s="19"/>
      <c r="G290" s="19"/>
      <c r="H290" s="19"/>
      <c r="I290" s="19"/>
      <c r="J290" s="19"/>
      <c r="K290" s="19"/>
      <c r="L290" s="19"/>
      <c r="M290" s="19"/>
      <c r="N290" s="19"/>
      <c r="O290" s="19"/>
      <c r="P290" s="19"/>
      <c r="Q290" s="19"/>
      <c r="R290" s="19"/>
    </row>
    <row r="291" spans="1:18" x14ac:dyDescent="0.3">
      <c r="A291" s="19"/>
      <c r="B291" s="19"/>
      <c r="C291" s="19"/>
      <c r="D291" s="19"/>
      <c r="E291" s="19"/>
      <c r="F291" s="19"/>
      <c r="G291" s="19"/>
      <c r="H291" s="19"/>
      <c r="I291" s="19"/>
      <c r="J291" s="19"/>
      <c r="K291" s="19"/>
      <c r="L291" s="19"/>
      <c r="M291" s="19"/>
      <c r="N291" s="19"/>
      <c r="O291" s="19"/>
      <c r="P291" s="19"/>
      <c r="Q291" s="19"/>
      <c r="R291" s="19"/>
    </row>
    <row r="292" spans="1:18" x14ac:dyDescent="0.3">
      <c r="A292" s="19"/>
      <c r="B292" s="19"/>
      <c r="C292" s="19"/>
      <c r="D292" s="19"/>
      <c r="E292" s="19"/>
      <c r="F292" s="19"/>
      <c r="G292" s="19"/>
      <c r="H292" s="19"/>
      <c r="I292" s="19"/>
      <c r="J292" s="19"/>
      <c r="K292" s="19"/>
      <c r="L292" s="19"/>
      <c r="M292" s="19"/>
      <c r="N292" s="19"/>
      <c r="O292" s="19"/>
      <c r="P292" s="19"/>
      <c r="Q292" s="19"/>
      <c r="R292" s="19"/>
    </row>
    <row r="293" spans="1:18" x14ac:dyDescent="0.3">
      <c r="A293" s="19"/>
      <c r="B293" s="19"/>
      <c r="C293" s="19"/>
      <c r="D293" s="19"/>
      <c r="E293" s="19"/>
      <c r="F293" s="19"/>
      <c r="G293" s="19"/>
      <c r="H293" s="19"/>
      <c r="I293" s="19"/>
      <c r="J293" s="19"/>
      <c r="K293" s="19"/>
      <c r="O293" s="19"/>
      <c r="P293" s="19"/>
      <c r="Q293" s="19"/>
      <c r="R293" s="19"/>
    </row>
    <row r="294" spans="1:18" x14ac:dyDescent="0.3">
      <c r="A294" s="19"/>
      <c r="B294" s="19"/>
      <c r="C294" s="19"/>
      <c r="D294" s="19"/>
      <c r="E294" s="19"/>
      <c r="F294" s="19"/>
      <c r="G294" s="19"/>
      <c r="H294" s="19"/>
      <c r="I294" s="19"/>
      <c r="J294" s="19"/>
      <c r="K294" s="19"/>
      <c r="O294" s="19"/>
      <c r="P294" s="19"/>
      <c r="Q294" s="19"/>
      <c r="R294" s="19"/>
    </row>
    <row r="295" spans="1:18" x14ac:dyDescent="0.3">
      <c r="A295" s="19"/>
      <c r="B295" s="19"/>
      <c r="C295" s="19"/>
      <c r="D295" s="19"/>
      <c r="E295" s="19"/>
      <c r="F295" s="19"/>
      <c r="G295" s="19"/>
      <c r="H295" s="19"/>
      <c r="I295" s="19"/>
      <c r="J295" s="19"/>
      <c r="K295" s="19"/>
      <c r="O295" s="19"/>
      <c r="P295" s="19"/>
      <c r="Q295" s="19"/>
      <c r="R295" s="19"/>
    </row>
    <row r="296" spans="1:18" x14ac:dyDescent="0.3">
      <c r="A296" s="19"/>
      <c r="B296" s="19"/>
      <c r="C296" s="19"/>
      <c r="D296" s="19"/>
      <c r="E296" s="19"/>
      <c r="F296" s="19"/>
      <c r="G296" s="19"/>
      <c r="H296" s="19"/>
      <c r="I296" s="19"/>
      <c r="J296" s="19"/>
      <c r="K296" s="19"/>
      <c r="O296" s="19"/>
      <c r="P296" s="19"/>
      <c r="Q296" s="19"/>
      <c r="R296" s="19"/>
    </row>
    <row r="297" spans="1:18" x14ac:dyDescent="0.3">
      <c r="A297" s="19"/>
      <c r="B297" s="19"/>
      <c r="C297" s="19"/>
      <c r="D297" s="19"/>
      <c r="E297" s="19"/>
      <c r="F297" s="19"/>
      <c r="G297" s="19"/>
      <c r="H297" s="19"/>
      <c r="I297" s="19"/>
      <c r="J297" s="19"/>
      <c r="K297" s="19"/>
      <c r="O297" s="19"/>
      <c r="P297" s="19"/>
      <c r="Q297" s="19"/>
      <c r="R297" s="19"/>
    </row>
    <row r="298" spans="1:18" x14ac:dyDescent="0.3">
      <c r="A298" s="19"/>
      <c r="B298" s="19"/>
      <c r="C298" s="19"/>
      <c r="D298" s="19"/>
      <c r="E298" s="19"/>
      <c r="F298" s="19"/>
      <c r="G298" s="19"/>
      <c r="H298" s="19"/>
      <c r="I298" s="19"/>
      <c r="J298" s="19"/>
      <c r="K298" s="19"/>
      <c r="O298" s="19"/>
      <c r="P298" s="19"/>
      <c r="Q298" s="19"/>
      <c r="R298" s="19"/>
    </row>
    <row r="299" spans="1:18" x14ac:dyDescent="0.3">
      <c r="A299" s="19"/>
      <c r="B299" s="19"/>
      <c r="C299" s="19"/>
      <c r="D299" s="19"/>
      <c r="E299" s="19"/>
      <c r="F299" s="19"/>
      <c r="G299" s="19"/>
      <c r="H299" s="19"/>
      <c r="I299" s="19"/>
      <c r="J299" s="19"/>
      <c r="K299" s="19"/>
      <c r="O299" s="19"/>
      <c r="P299" s="19"/>
      <c r="Q299" s="19"/>
      <c r="R299" s="19"/>
    </row>
    <row r="300" spans="1:18" x14ac:dyDescent="0.3">
      <c r="A300" s="19"/>
      <c r="B300" s="19"/>
      <c r="C300" s="19"/>
      <c r="D300" s="19"/>
      <c r="E300" s="19"/>
      <c r="F300" s="19"/>
      <c r="G300" s="19"/>
      <c r="H300" s="19"/>
      <c r="I300" s="19"/>
      <c r="J300" s="19"/>
      <c r="K300" s="19"/>
      <c r="O300" s="19"/>
      <c r="P300" s="19"/>
      <c r="Q300" s="19"/>
      <c r="R300" s="19"/>
    </row>
    <row r="301" spans="1:18" x14ac:dyDescent="0.3">
      <c r="A301" s="19"/>
      <c r="B301" s="19"/>
      <c r="C301" s="19"/>
      <c r="D301" s="19"/>
      <c r="E301" s="19"/>
      <c r="F301" s="19"/>
      <c r="G301" s="19"/>
      <c r="H301" s="19"/>
      <c r="I301" s="19"/>
      <c r="J301" s="19"/>
      <c r="K301" s="19"/>
      <c r="O301" s="19"/>
      <c r="P301" s="19"/>
      <c r="Q301" s="19"/>
      <c r="R301" s="19"/>
    </row>
    <row r="302" spans="1:18" x14ac:dyDescent="0.3">
      <c r="A302" s="19"/>
      <c r="B302" s="19"/>
      <c r="C302" s="19"/>
      <c r="D302" s="19"/>
      <c r="E302" s="19"/>
      <c r="F302" s="19"/>
      <c r="G302" s="19"/>
      <c r="H302" s="19"/>
      <c r="I302" s="19"/>
      <c r="J302" s="19"/>
      <c r="K302" s="19"/>
      <c r="O302" s="19"/>
      <c r="P302" s="19"/>
      <c r="Q302" s="19"/>
      <c r="R302" s="19"/>
    </row>
    <row r="303" spans="1:18" x14ac:dyDescent="0.3">
      <c r="A303" s="19"/>
      <c r="B303" s="19"/>
      <c r="C303" s="19"/>
      <c r="D303" s="19"/>
      <c r="E303" s="19"/>
      <c r="F303" s="19"/>
      <c r="G303" s="19"/>
      <c r="H303" s="19"/>
      <c r="I303" s="19"/>
      <c r="J303" s="19"/>
      <c r="K303" s="19"/>
      <c r="O303" s="19"/>
      <c r="P303" s="19"/>
      <c r="Q303" s="19"/>
      <c r="R303" s="19"/>
    </row>
    <row r="304" spans="1:18" x14ac:dyDescent="0.3">
      <c r="A304" s="19"/>
      <c r="B304" s="19"/>
      <c r="C304" s="19"/>
      <c r="D304" s="19"/>
      <c r="E304" s="19"/>
      <c r="F304" s="19"/>
      <c r="G304" s="19"/>
      <c r="H304" s="19"/>
      <c r="I304" s="19"/>
      <c r="J304" s="19"/>
      <c r="K304" s="19"/>
      <c r="O304" s="19"/>
      <c r="P304" s="19"/>
      <c r="Q304" s="19"/>
      <c r="R304" s="19"/>
    </row>
    <row r="305" spans="1:18" x14ac:dyDescent="0.3">
      <c r="A305" s="19"/>
      <c r="B305" s="19"/>
      <c r="C305" s="19"/>
      <c r="D305" s="19"/>
      <c r="E305" s="19"/>
      <c r="F305" s="19"/>
      <c r="G305" s="19"/>
      <c r="H305" s="19"/>
      <c r="I305" s="19"/>
      <c r="J305" s="19"/>
      <c r="K305" s="19"/>
      <c r="O305" s="19"/>
      <c r="P305" s="19"/>
      <c r="Q305" s="19"/>
      <c r="R305" s="19"/>
    </row>
    <row r="306" spans="1:18" x14ac:dyDescent="0.3">
      <c r="A306" s="19"/>
      <c r="B306" s="19"/>
      <c r="C306" s="19"/>
      <c r="D306" s="19"/>
      <c r="E306" s="19"/>
      <c r="F306" s="19"/>
      <c r="G306" s="19"/>
      <c r="H306" s="19"/>
      <c r="I306" s="19"/>
      <c r="J306" s="19"/>
      <c r="K306" s="19"/>
      <c r="O306" s="19"/>
      <c r="P306" s="19"/>
      <c r="Q306" s="19"/>
      <c r="R306" s="19"/>
    </row>
    <row r="307" spans="1:18" x14ac:dyDescent="0.3">
      <c r="A307" s="19"/>
      <c r="B307" s="19"/>
      <c r="C307" s="19"/>
      <c r="D307" s="19"/>
      <c r="E307" s="19"/>
      <c r="F307" s="19"/>
      <c r="G307" s="19"/>
      <c r="H307" s="19"/>
      <c r="I307" s="19"/>
      <c r="J307" s="19"/>
      <c r="K307" s="19"/>
      <c r="O307" s="19"/>
      <c r="P307" s="19"/>
      <c r="Q307" s="19"/>
      <c r="R307" s="19"/>
    </row>
    <row r="308" spans="1:18" x14ac:dyDescent="0.3">
      <c r="A308" s="19"/>
      <c r="B308" s="19"/>
      <c r="C308" s="19"/>
      <c r="D308" s="19"/>
      <c r="E308" s="19"/>
      <c r="F308" s="19"/>
      <c r="G308" s="19"/>
      <c r="H308" s="19"/>
      <c r="I308" s="19"/>
      <c r="J308" s="19"/>
      <c r="K308" s="19"/>
      <c r="O308" s="19"/>
      <c r="P308" s="19"/>
      <c r="Q308" s="19"/>
      <c r="R308" s="19"/>
    </row>
    <row r="309" spans="1:18" x14ac:dyDescent="0.3">
      <c r="A309" s="19"/>
      <c r="B309" s="19"/>
      <c r="C309" s="19"/>
      <c r="D309" s="19"/>
      <c r="E309" s="19"/>
      <c r="F309" s="19"/>
      <c r="G309" s="19"/>
      <c r="H309" s="19"/>
      <c r="I309" s="19"/>
      <c r="J309" s="19"/>
      <c r="K309" s="19"/>
      <c r="O309" s="19"/>
      <c r="P309" s="19"/>
      <c r="Q309" s="19"/>
      <c r="R309" s="19"/>
    </row>
    <row r="310" spans="1:18" x14ac:dyDescent="0.3">
      <c r="A310" s="19"/>
      <c r="B310" s="19"/>
      <c r="C310" s="19"/>
      <c r="D310" s="19"/>
      <c r="E310" s="19"/>
      <c r="F310" s="19"/>
      <c r="G310" s="19"/>
      <c r="H310" s="19"/>
      <c r="I310" s="19"/>
      <c r="J310" s="19"/>
      <c r="K310" s="19"/>
      <c r="O310" s="19"/>
      <c r="P310" s="19"/>
      <c r="Q310" s="19"/>
      <c r="R310" s="19"/>
    </row>
    <row r="311" spans="1:18" x14ac:dyDescent="0.3">
      <c r="A311" s="19"/>
      <c r="B311" s="19"/>
      <c r="C311" s="19"/>
      <c r="D311" s="19"/>
      <c r="E311" s="19"/>
      <c r="F311" s="19"/>
      <c r="G311" s="19"/>
      <c r="H311" s="19"/>
      <c r="I311" s="19"/>
      <c r="J311" s="19"/>
      <c r="K311" s="19"/>
      <c r="O311" s="19"/>
      <c r="P311" s="19"/>
      <c r="Q311" s="19"/>
      <c r="R311" s="19"/>
    </row>
    <row r="312" spans="1:18" x14ac:dyDescent="0.3">
      <c r="A312" s="19"/>
      <c r="B312" s="19"/>
      <c r="C312" s="19"/>
      <c r="D312" s="19"/>
      <c r="E312" s="19"/>
      <c r="F312" s="19"/>
      <c r="G312" s="19"/>
      <c r="H312" s="19"/>
      <c r="I312" s="19"/>
      <c r="J312" s="19"/>
      <c r="K312" s="19"/>
      <c r="O312" s="19"/>
      <c r="P312" s="19"/>
      <c r="Q312" s="19"/>
      <c r="R312" s="19"/>
    </row>
    <row r="313" spans="1:18" x14ac:dyDescent="0.3">
      <c r="A313" s="19"/>
      <c r="B313" s="19"/>
      <c r="C313" s="19"/>
      <c r="D313" s="19"/>
      <c r="E313" s="19"/>
      <c r="F313" s="19"/>
      <c r="G313" s="19"/>
      <c r="H313" s="19"/>
      <c r="I313" s="19"/>
      <c r="J313" s="19"/>
      <c r="K313" s="19"/>
      <c r="O313" s="19"/>
      <c r="P313" s="19"/>
      <c r="Q313" s="19"/>
      <c r="R313" s="19"/>
    </row>
    <row r="314" spans="1:18" x14ac:dyDescent="0.3">
      <c r="A314" s="19"/>
      <c r="B314" s="19"/>
      <c r="C314" s="19"/>
      <c r="D314" s="19"/>
      <c r="E314" s="19"/>
      <c r="F314" s="19"/>
      <c r="G314" s="19"/>
      <c r="H314" s="19"/>
      <c r="I314" s="19"/>
      <c r="J314" s="19"/>
      <c r="K314" s="19"/>
      <c r="O314" s="19"/>
      <c r="P314" s="19"/>
      <c r="Q314" s="19"/>
      <c r="R314" s="19"/>
    </row>
  </sheetData>
  <mergeCells count="2">
    <mergeCell ref="Q14:Q15"/>
    <mergeCell ref="P14:P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akhilesh</dc:creator>
  <cp:lastModifiedBy>akhilesh Yadav</cp:lastModifiedBy>
  <cp:lastPrinted>2016-09-27T11:34:43Z</cp:lastPrinted>
  <dcterms:created xsi:type="dcterms:W3CDTF">2012-12-24T06:48:14Z</dcterms:created>
  <dcterms:modified xsi:type="dcterms:W3CDTF">2024-01-17T06:15:55Z</dcterms:modified>
</cp:coreProperties>
</file>