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AJIV RANJAN - SBI\"/>
    </mc:Choice>
  </mc:AlternateContent>
  <xr:revisionPtr revIDLastSave="0" documentId="13_ncr:1_{38A3A28E-233D-4C4C-B0E4-E6DB92C32E0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8" i="4" l="1"/>
  <c r="F37" i="4"/>
  <c r="D38" i="4"/>
  <c r="E38" i="4"/>
  <c r="E35" i="4"/>
  <c r="E36" i="4"/>
  <c r="E37" i="4"/>
  <c r="E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<sst xmlns="http://schemas.openxmlformats.org/spreadsheetml/2006/main" count="52" uniqueCount="46">
  <si>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</si>
  <si>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</si>
  <si>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</si>
  <si>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</si>
  <si>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</si>
  <si>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</si>
  <si>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</si>
  <si>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</si>
  <si>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</si>
  <si>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</si>
  <si>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</si>
  <si>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</si>
  <si>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</si>
  <si>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</si>
  <si>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</si>
  <si>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</si>
  <si>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</si>
  <si>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</si>
  <si>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</si>
  <si>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</si>
  <si>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</si>
  <si>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</si>
  <si>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</si>
  <si>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</si>
  <si>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</si>
  <si>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</si>
  <si>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</si>
  <si>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</si>
  <si>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</si>
  <si>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</si>
  <si>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</si>
  <si>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</si>
  <si>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</si>
  <si>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</si>
  <si>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</si>
  <si>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</si>
  <si>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</si>
  <si>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</si>
  <si>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</si>
  <si>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RAJIV RANJAN</t>
  </si>
  <si>
    <t>Agree CA</t>
  </si>
  <si>
    <t>Balcony</t>
  </si>
  <si>
    <t>OP</t>
  </si>
  <si>
    <t>Terrace</t>
  </si>
  <si>
    <t>As per Rera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</si>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</sst>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506597</xdr:colOff>
      <xdr:row>50</xdr:row>
      <xdr:rowOff>1266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26FEAD-56C3-487F-AEA4-82EAE6D21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698597" cy="9069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506597</xdr:colOff>
      <xdr:row>54</xdr:row>
      <xdr:rowOff>29855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8B12B-B205-41D0-9497-891FE4F78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98597" cy="9173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88204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AB58E6-1DEF-4F5F-BECF-132B445C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66604" cy="8497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164415</xdr:colOff>
      <xdr:row>45</xdr:row>
      <xdr:rowOff>153545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C80566-D2A4-4A3C-A0B5-3EAFD6661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842815" cy="8202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421626</xdr:colOff>
      <xdr:row>50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2A189-253E-4F4F-9E4F-E3D7BF006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00026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400</v>
      </c>
      <c r="C16" s="4">
        <f>B16*1.2</f>
        <v>480</v>
      </c>
      <c r="D16" s="4">
        <f t="shared" ref="D16:D28" si="34">C16*1.2</f>
        <v>576</v>
      </c>
      <c r="E16" s="5">
        <f t="shared" ref="E16:E28" si="35">R16</f>
        <v>3690000</v>
      </c>
      <c r="F16" s="9">
        <f t="shared" ref="F16:F28" si="36">ROUND((E16/B16),0)</f>
        <v>9225</v>
      </c>
      <c r="G16" s="9">
        <f t="shared" ref="G16:G28" si="37">ROUND((E16/C16),0)</f>
        <v>7688</v>
      </c>
      <c r="H16" s="9">
        <f t="shared" ref="H16:H28" si="38">ROUND((E16/D16),0)</f>
        <v>6406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400</v>
      </c>
      <c r="R16" s="2">
        <v>3690000</v>
      </c>
    </row>
    <row r="17" spans="1:24" s="45" customFormat="1" x14ac:dyDescent="0.25">
      <c r="A17" s="43">
        <f t="shared" si="32"/>
        <v>0</v>
      </c>
      <c r="B17" s="43">
        <f t="shared" si="33"/>
        <v>580</v>
      </c>
      <c r="C17" s="43">
        <f t="shared" ref="C17:C28" si="41">B17*1.2</f>
        <v>696</v>
      </c>
      <c r="D17" s="43">
        <f t="shared" si="34"/>
        <v>835.19999999999993</v>
      </c>
      <c r="E17" s="44">
        <f t="shared" si="35"/>
        <v>5780000</v>
      </c>
      <c r="F17" s="43">
        <f t="shared" si="36"/>
        <v>9966</v>
      </c>
      <c r="G17" s="43">
        <f t="shared" si="37"/>
        <v>8305</v>
      </c>
      <c r="H17" s="43">
        <f t="shared" si="38"/>
        <v>6920</v>
      </c>
      <c r="I17" s="43" t="e">
        <f>#REF!</f>
        <v>#REF!</v>
      </c>
      <c r="J17" s="43">
        <f t="shared" si="39"/>
        <v>0</v>
      </c>
      <c r="O17" s="45">
        <v>0</v>
      </c>
      <c r="P17" s="45">
        <f t="shared" si="40"/>
        <v>0</v>
      </c>
      <c r="Q17" s="45">
        <v>580</v>
      </c>
      <c r="R17" s="46">
        <v>5780000</v>
      </c>
    </row>
    <row r="18" spans="1:24" x14ac:dyDescent="0.25">
      <c r="A18" s="4">
        <f t="shared" si="32"/>
        <v>0</v>
      </c>
      <c r="B18" s="4">
        <f t="shared" si="33"/>
        <v>455</v>
      </c>
      <c r="C18" s="4">
        <f t="shared" si="41"/>
        <v>546</v>
      </c>
      <c r="D18" s="4">
        <f t="shared" si="34"/>
        <v>655.19999999999993</v>
      </c>
      <c r="E18" s="5">
        <f t="shared" si="35"/>
        <v>4300000</v>
      </c>
      <c r="F18" s="9">
        <f t="shared" si="36"/>
        <v>9451</v>
      </c>
      <c r="G18" s="9">
        <f t="shared" si="37"/>
        <v>7875</v>
      </c>
      <c r="H18" s="9">
        <f t="shared" si="38"/>
        <v>6563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455</v>
      </c>
      <c r="R18" s="2">
        <v>4300000</v>
      </c>
    </row>
    <row r="19" spans="1:24" s="45" customFormat="1" x14ac:dyDescent="0.25">
      <c r="A19" s="43">
        <f t="shared" si="32"/>
        <v>0</v>
      </c>
      <c r="B19" s="43">
        <f t="shared" si="33"/>
        <v>338</v>
      </c>
      <c r="C19" s="43">
        <f t="shared" si="41"/>
        <v>405.59999999999997</v>
      </c>
      <c r="D19" s="43">
        <f t="shared" si="34"/>
        <v>486.71999999999991</v>
      </c>
      <c r="E19" s="44">
        <f t="shared" si="35"/>
        <v>4200000</v>
      </c>
      <c r="F19" s="43">
        <f t="shared" si="36"/>
        <v>12426</v>
      </c>
      <c r="G19" s="43">
        <f t="shared" si="37"/>
        <v>10355</v>
      </c>
      <c r="H19" s="43">
        <f t="shared" si="38"/>
        <v>8629</v>
      </c>
      <c r="I19" s="43" t="e">
        <f>#REF!</f>
        <v>#REF!</v>
      </c>
      <c r="J19" s="43">
        <f t="shared" si="39"/>
        <v>0</v>
      </c>
      <c r="O19" s="45">
        <v>0</v>
      </c>
      <c r="P19" s="45">
        <f t="shared" si="40"/>
        <v>0</v>
      </c>
      <c r="Q19" s="45">
        <v>338</v>
      </c>
      <c r="R19" s="46">
        <v>4200000</v>
      </c>
    </row>
    <row r="20" spans="1:24" x14ac:dyDescent="0.25">
      <c r="A20" s="4">
        <f t="shared" si="32"/>
        <v>0</v>
      </c>
      <c r="B20" s="4">
        <f t="shared" si="33"/>
        <v>400</v>
      </c>
      <c r="C20" s="4">
        <f t="shared" si="41"/>
        <v>480</v>
      </c>
      <c r="D20" s="4">
        <f t="shared" si="34"/>
        <v>576</v>
      </c>
      <c r="E20" s="5">
        <f t="shared" si="35"/>
        <v>3900000</v>
      </c>
      <c r="F20" s="9">
        <f t="shared" si="36"/>
        <v>9750</v>
      </c>
      <c r="G20" s="9">
        <f t="shared" si="37"/>
        <v>8125</v>
      </c>
      <c r="H20" s="9">
        <f t="shared" si="38"/>
        <v>6771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400</v>
      </c>
      <c r="R20" s="2">
        <v>3900000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10200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7700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-1</v>
      </c>
      <c r="X33" s="25">
        <v>2024</v>
      </c>
    </row>
    <row r="34" spans="3:25" ht="15.75" x14ac:dyDescent="0.25">
      <c r="C34" t="s">
        <v>40</v>
      </c>
      <c r="D34">
        <v>33.409999999999997</v>
      </c>
      <c r="E34">
        <f>D34*10.764</f>
        <v>359.62523999999996</v>
      </c>
      <c r="S34" s="10"/>
      <c r="T34" s="10"/>
      <c r="U34" s="17" t="s">
        <v>18</v>
      </c>
      <c r="V34" s="23"/>
      <c r="W34" s="24">
        <f>W35-W33</f>
        <v>61</v>
      </c>
      <c r="X34" s="24">
        <v>2025</v>
      </c>
      <c r="Y34" t="s">
        <v>44</v>
      </c>
    </row>
    <row r="35" spans="3:25" ht="15.75" x14ac:dyDescent="0.25">
      <c r="C35" t="s">
        <v>41</v>
      </c>
      <c r="D35">
        <v>6.9</v>
      </c>
      <c r="E35">
        <f t="shared" ref="E35:E37" si="53">D35*10.764</f>
        <v>74.271599999999992</v>
      </c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C36" t="s">
        <v>42</v>
      </c>
      <c r="D36">
        <v>2.46</v>
      </c>
      <c r="E36">
        <f t="shared" si="53"/>
        <v>26.479439999999997</v>
      </c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-1.5</v>
      </c>
      <c r="X36" s="24"/>
    </row>
    <row r="37" spans="3:25" ht="15.75" x14ac:dyDescent="0.25">
      <c r="C37" t="s">
        <v>43</v>
      </c>
      <c r="D37">
        <v>11.87</v>
      </c>
      <c r="E37">
        <f t="shared" si="53"/>
        <v>127.76867999999999</v>
      </c>
      <c r="F37" s="7">
        <f>E37*0.4</f>
        <v>51.107472000000001</v>
      </c>
      <c r="U37" s="17"/>
      <c r="V37" s="26"/>
      <c r="W37" s="27">
        <v>0</v>
      </c>
      <c r="X37" s="27"/>
    </row>
    <row r="38" spans="3:25" ht="15.75" x14ac:dyDescent="0.25">
      <c r="D38">
        <f>SUM(D34:D37)</f>
        <v>54.639999999999993</v>
      </c>
      <c r="E38">
        <f>SUM(E34:E37)</f>
        <v>588.14495999999997</v>
      </c>
      <c r="F38" s="7">
        <f>E34+E35+E36+F37</f>
        <v>511.48375199999998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3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3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7700</v>
      </c>
      <c r="X40" s="22"/>
    </row>
    <row r="41" spans="3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10200</v>
      </c>
      <c r="X42" s="22"/>
    </row>
    <row r="43" spans="3:25" ht="15.75" x14ac:dyDescent="0.25">
      <c r="S43" s="10"/>
      <c r="T43" s="10"/>
      <c r="U43" s="23"/>
      <c r="V43" s="23"/>
      <c r="W43" s="24"/>
      <c r="X43" s="24"/>
    </row>
    <row r="44" spans="3:25" ht="15.75" x14ac:dyDescent="0.25">
      <c r="S44" s="10"/>
      <c r="T44" s="10"/>
      <c r="U44" s="28" t="s">
        <v>37</v>
      </c>
      <c r="V44" s="30"/>
      <c r="W44" s="25">
        <v>511</v>
      </c>
      <c r="X44" s="24"/>
    </row>
    <row r="45" spans="3:25" ht="15.75" x14ac:dyDescent="0.25">
      <c r="P45" s="13" t="s">
        <v>29</v>
      </c>
      <c r="S45" s="10"/>
      <c r="T45" s="11"/>
      <c r="U45" s="17" t="s">
        <v>45</v>
      </c>
      <c r="V45" s="31"/>
      <c r="W45" s="34">
        <f>W42*W44+X46</f>
        <v>5212200</v>
      </c>
      <c r="X45" s="32"/>
    </row>
    <row r="46" spans="3:25" ht="15.75" x14ac:dyDescent="0.25">
      <c r="S46" s="11"/>
      <c r="T46" s="10"/>
      <c r="U46" s="17" t="s">
        <v>24</v>
      </c>
      <c r="V46" s="23"/>
      <c r="W46" s="33">
        <f>W45*0.9</f>
        <v>4690980</v>
      </c>
      <c r="X46" s="32"/>
    </row>
    <row r="47" spans="3:25" ht="15.75" x14ac:dyDescent="0.25">
      <c r="S47" s="10"/>
      <c r="T47" s="10"/>
      <c r="U47" s="17" t="s">
        <v>25</v>
      </c>
      <c r="V47" s="23"/>
      <c r="W47" s="33">
        <f>W45*0.8</f>
        <v>4169760</v>
      </c>
      <c r="X47" s="33"/>
    </row>
    <row r="48" spans="3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1277500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10858.75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2024-02-26T07:35:15Z</dcterms:modified>
</cp:coreProperties>
</file>