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jendra Ahe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  <sheet name="Sheet6" sheetId="44" r:id="rId7"/>
    <sheet name="Sheet1" sheetId="47" r:id="rId8"/>
    <sheet name="Plan Area" sheetId="4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4" l="1"/>
  <c r="S2" i="4"/>
  <c r="J13" i="48"/>
  <c r="G15" i="48"/>
  <c r="H8" i="48"/>
  <c r="H13" i="48" s="1"/>
  <c r="I13" i="48" s="1"/>
  <c r="H9" i="48"/>
  <c r="H10" i="48"/>
  <c r="H11" i="48"/>
  <c r="H7" i="48"/>
  <c r="C27" i="23" l="1"/>
  <c r="H37" i="23" l="1"/>
  <c r="I37" i="23" s="1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9" i="4" l="1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5" i="23"/>
  <c r="C21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<sst xmlns="http://schemas.openxmlformats.org/spreadsheetml/2006/main" count="129" uniqueCount="98">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</sst>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9525</xdr:rowOff>
    </xdr:from>
    <xdr:to>
      <xdr:col>9</xdr:col>
      <xdr:colOff>171450</xdr:colOff>
      <xdr:row>19</xdr:row>
      <xdr:rowOff>114300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5257800" cy="3343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4</xdr:row>
      <xdr:rowOff>95250</xdr:rowOff>
    </xdr:from>
    <xdr:to>
      <xdr:col>9</xdr:col>
      <xdr:colOff>323850</xdr:colOff>
      <xdr:row>23</xdr:row>
      <xdr:rowOff>85725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5267325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62835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60800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60800</v>
      </c>
      <c r="D5" s="57" t="s">
        <v>61</v>
      </c>
      <c r="E5" s="58">
        <f>ROUND(C5/10.764,0)</f>
        <v>5648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50000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10800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0.18</v>
      </c>
      <c r="D8" s="102">
        <f>1-C8</f>
        <v>0.82000000000000006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8856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58856</v>
      </c>
      <c r="D10" s="57" t="s">
        <v>61</v>
      </c>
      <c r="E10" s="58">
        <f>ROUND(C10/10.764,0)</f>
        <v>5468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1400000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3827600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23" sqref="G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7200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5200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18</v>
      </c>
      <c r="D7" s="25"/>
      <c r="F7" s="78"/>
      <c r="G7" s="78"/>
    </row>
    <row r="8" spans="1:8">
      <c r="A8" s="15" t="s">
        <v>18</v>
      </c>
      <c r="B8" s="24"/>
      <c r="C8" s="25">
        <v>42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27</v>
      </c>
      <c r="D10" s="25"/>
      <c r="F10" s="118"/>
      <c r="G10" s="78"/>
    </row>
    <row r="11" spans="1:8">
      <c r="A11" s="15"/>
      <c r="B11" s="26"/>
      <c r="C11" s="27">
        <f>C10%</f>
        <v>0.27</v>
      </c>
      <c r="D11" s="27"/>
      <c r="F11" s="78"/>
      <c r="G11" s="78"/>
    </row>
    <row r="12" spans="1:8">
      <c r="A12" s="15" t="s">
        <v>21</v>
      </c>
      <c r="B12" s="19"/>
      <c r="C12" s="20">
        <f>C6*C11</f>
        <v>540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1460</v>
      </c>
      <c r="D13" s="23"/>
      <c r="F13" s="78"/>
      <c r="G13" s="78"/>
    </row>
    <row r="14" spans="1:8">
      <c r="A14" s="15" t="s">
        <v>15</v>
      </c>
      <c r="B14" s="19"/>
      <c r="C14" s="20">
        <f>C5</f>
        <v>5200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6660</v>
      </c>
      <c r="D16" s="21"/>
      <c r="E16" s="61"/>
      <c r="F16" s="78"/>
      <c r="G16" s="119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700</v>
      </c>
      <c r="D18" s="76"/>
      <c r="E18" s="77"/>
      <c r="F18" s="78"/>
      <c r="G18" s="78"/>
    </row>
    <row r="19" spans="1:9">
      <c r="A19" s="15"/>
      <c r="B19" s="6"/>
      <c r="C19" s="30">
        <f>C18*C16</f>
        <v>4662000</v>
      </c>
      <c r="D19" s="78" t="s">
        <v>68</v>
      </c>
      <c r="E19" s="30"/>
      <c r="F19" s="78"/>
      <c r="G19" s="78"/>
    </row>
    <row r="20" spans="1:9">
      <c r="A20" s="15"/>
      <c r="B20" s="61">
        <f>C20*0.8</f>
        <v>3543120</v>
      </c>
      <c r="C20" s="31">
        <f>C19*95%</f>
        <v>4428900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3729600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1400000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9712.5</v>
      </c>
      <c r="D25" s="31"/>
      <c r="E25" s="75"/>
      <c r="F25" s="75"/>
      <c r="G25" s="75"/>
      <c r="H25" s="75"/>
      <c r="I25" s="75"/>
    </row>
    <row r="26" spans="1:9">
      <c r="C26" s="31"/>
      <c r="D26" s="31"/>
      <c r="E26" s="75"/>
      <c r="F26" s="75"/>
      <c r="G26" s="75"/>
      <c r="H26" s="75"/>
      <c r="I26" s="75"/>
    </row>
    <row r="27" spans="1:9">
      <c r="B27" s="6">
        <v>65.05</v>
      </c>
      <c r="C27" s="120">
        <f>B27*10.764</f>
        <v>700.19819999999993</v>
      </c>
      <c r="D27" s="31"/>
      <c r="E27" s="75"/>
      <c r="F27" s="75"/>
      <c r="G27" s="75"/>
      <c r="H27" s="75"/>
      <c r="I27" s="75"/>
    </row>
    <row r="28" spans="1:9">
      <c r="E28" s="75"/>
      <c r="F28" s="75"/>
      <c r="G28" s="75"/>
      <c r="H28" s="75"/>
      <c r="I28" s="75"/>
    </row>
    <row r="29" spans="1:9">
      <c r="C29"/>
      <c r="D29" s="118"/>
      <c r="E29" s="118"/>
      <c r="F29" s="75"/>
      <c r="G29" s="75"/>
      <c r="H29" s="75"/>
      <c r="I29" s="75"/>
    </row>
    <row r="30" spans="1:9">
      <c r="C30"/>
      <c r="D30"/>
      <c r="E30" s="75"/>
      <c r="F30" s="75"/>
      <c r="G30" s="75"/>
      <c r="H30" s="75"/>
      <c r="I30" s="75"/>
    </row>
    <row r="31" spans="1:9">
      <c r="C31"/>
      <c r="D31"/>
      <c r="E31" s="75"/>
      <c r="F31" s="75"/>
      <c r="G31" s="75"/>
      <c r="H31" s="75"/>
      <c r="I31" s="75"/>
    </row>
    <row r="32" spans="1:9">
      <c r="C32"/>
      <c r="D32"/>
      <c r="E32" s="75"/>
      <c r="F32" s="75"/>
      <c r="G32" s="75"/>
      <c r="H32" s="75"/>
      <c r="I32" s="75"/>
    </row>
    <row r="33" spans="1:9">
      <c r="C33"/>
      <c r="D33"/>
      <c r="E33" s="75"/>
      <c r="F33" s="75"/>
      <c r="G33" s="75"/>
      <c r="H33" s="118"/>
      <c r="I33" s="75"/>
    </row>
    <row r="34" spans="1:9">
      <c r="C34"/>
      <c r="D34"/>
      <c r="E34" s="75"/>
      <c r="F34" s="75"/>
      <c r="G34" s="75"/>
      <c r="H34" s="75"/>
      <c r="I34" s="75"/>
    </row>
    <row r="35" spans="1:9">
      <c r="C35"/>
      <c r="D35"/>
      <c r="E35" s="75"/>
      <c r="F35" s="75"/>
      <c r="G35" s="75"/>
      <c r="H35" s="118"/>
      <c r="I35" s="75"/>
    </row>
    <row r="36" spans="1:9">
      <c r="C36"/>
      <c r="D36"/>
      <c r="E36" s="75"/>
      <c r="F36" s="75"/>
      <c r="G36" s="75"/>
      <c r="H36" s="75"/>
      <c r="I36" s="75"/>
    </row>
    <row r="37" spans="1:9">
      <c r="C37"/>
      <c r="D37"/>
      <c r="E37" s="75"/>
      <c r="F37" s="75"/>
      <c r="G37" s="75"/>
      <c r="H37" s="118">
        <f>H33+H35</f>
        <v>0</v>
      </c>
      <c r="I37" s="118">
        <f>H37*1.2</f>
        <v>0</v>
      </c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S10" sqref="S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>
        <v>1650</v>
      </c>
      <c r="Q2" s="75"/>
      <c r="R2" s="2">
        <v>10500000</v>
      </c>
      <c r="S2" s="2">
        <f>R2/P2</f>
        <v>6363.636363636364</v>
      </c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>
        <v>1706</v>
      </c>
      <c r="Q3" s="75"/>
      <c r="R3" s="2">
        <v>12800000</v>
      </c>
      <c r="S3" s="2">
        <f t="shared" ref="S3:S4" si="7">R3/P3</f>
        <v>7502.9308323563891</v>
      </c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8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8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8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8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8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9">N9</f>
        <v>0</v>
      </c>
      <c r="B9" s="4">
        <f t="shared" si="0"/>
        <v>0</v>
      </c>
      <c r="C9" s="4">
        <f t="shared" si="1"/>
        <v>0</v>
      </c>
      <c r="D9" s="4">
        <f t="shared" si="8"/>
        <v>0</v>
      </c>
      <c r="E9" s="5">
        <f t="shared" ref="E9:E15" si="10">R9</f>
        <v>0</v>
      </c>
      <c r="F9" s="4" t="e">
        <f t="shared" si="2"/>
        <v>#DIV/0!</v>
      </c>
      <c r="G9" s="4" t="e">
        <f t="shared" si="3"/>
        <v>#DIV/0!</v>
      </c>
      <c r="H9" s="4" t="e">
        <f t="shared" si="4"/>
        <v>#DIV/0!</v>
      </c>
      <c r="I9" s="4">
        <f t="shared" si="5"/>
        <v>0</v>
      </c>
      <c r="J9" s="4">
        <f t="shared" si="6"/>
        <v>0</v>
      </c>
      <c r="O9" s="75">
        <v>0</v>
      </c>
      <c r="P9" s="75">
        <f t="shared" ref="P9" si="11">O9/1.2</f>
        <v>0</v>
      </c>
      <c r="Q9" s="75">
        <f t="shared" ref="Q9" si="12">P9/1.2</f>
        <v>0</v>
      </c>
      <c r="R9" s="2">
        <v>0</v>
      </c>
      <c r="S9" s="2"/>
      <c r="T9" s="2"/>
    </row>
    <row r="10" spans="1:35">
      <c r="A10" s="4">
        <f t="shared" si="9"/>
        <v>0</v>
      </c>
      <c r="B10" s="4">
        <f t="shared" si="0"/>
        <v>0</v>
      </c>
      <c r="C10" s="4">
        <f t="shared" si="1"/>
        <v>0</v>
      </c>
      <c r="D10" s="4">
        <f t="shared" si="8"/>
        <v>0</v>
      </c>
      <c r="E10" s="5">
        <f t="shared" si="10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9"/>
        <v>0</v>
      </c>
      <c r="B11" s="4">
        <f t="shared" si="0"/>
        <v>0</v>
      </c>
      <c r="C11" s="4">
        <f t="shared" si="1"/>
        <v>0</v>
      </c>
      <c r="D11" s="4">
        <f t="shared" si="8"/>
        <v>0</v>
      </c>
      <c r="E11" s="5">
        <f t="shared" si="10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9"/>
        <v>0</v>
      </c>
      <c r="B12" s="4">
        <f t="shared" si="0"/>
        <v>0</v>
      </c>
      <c r="C12" s="4">
        <f t="shared" si="1"/>
        <v>0</v>
      </c>
      <c r="D12" s="4">
        <f t="shared" si="8"/>
        <v>0</v>
      </c>
      <c r="E12" s="5">
        <f t="shared" si="10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9"/>
        <v>0</v>
      </c>
      <c r="B13" s="4">
        <f t="shared" si="0"/>
        <v>0</v>
      </c>
      <c r="C13" s="4">
        <f t="shared" si="1"/>
        <v>0</v>
      </c>
      <c r="D13" s="4">
        <f t="shared" si="8"/>
        <v>0</v>
      </c>
      <c r="E13" s="5">
        <f t="shared" si="10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9"/>
        <v>0</v>
      </c>
      <c r="B14" s="4">
        <f t="shared" si="0"/>
        <v>0</v>
      </c>
      <c r="C14" s="4">
        <f t="shared" si="1"/>
        <v>0</v>
      </c>
      <c r="D14" s="4">
        <f t="shared" si="8"/>
        <v>0</v>
      </c>
      <c r="E14" s="5">
        <f t="shared" si="10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9"/>
        <v>0</v>
      </c>
      <c r="B15" s="4">
        <f t="shared" si="0"/>
        <v>0</v>
      </c>
      <c r="C15" s="4">
        <f t="shared" si="1"/>
        <v>0</v>
      </c>
      <c r="D15" s="4">
        <f t="shared" si="8"/>
        <v>0</v>
      </c>
      <c r="E15" s="5">
        <f t="shared" si="10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R16" s="2"/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R17" s="2"/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R18" s="2"/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00" workbookViewId="0">
      <selection activeCell="M12" sqref="M1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Normal="100" workbookViewId="0">
      <selection activeCell="K14" sqref="K14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J15"/>
  <sheetViews>
    <sheetView workbookViewId="0">
      <selection activeCell="J19" sqref="J19"/>
    </sheetView>
  </sheetViews>
  <sheetFormatPr defaultRowHeight="15"/>
  <sheetData>
    <row r="7" spans="6:10">
      <c r="F7">
        <v>3.2</v>
      </c>
      <c r="G7">
        <v>2.75</v>
      </c>
      <c r="H7">
        <f>G7*F7</f>
        <v>8.8000000000000007</v>
      </c>
    </row>
    <row r="8" spans="6:10">
      <c r="F8">
        <v>6.78</v>
      </c>
      <c r="G8">
        <v>6.24</v>
      </c>
      <c r="H8" s="75">
        <f t="shared" ref="H8:H12" si="0">G8*F8</f>
        <v>42.307200000000002</v>
      </c>
    </row>
    <row r="9" spans="6:10">
      <c r="F9">
        <v>2.2000000000000002</v>
      </c>
      <c r="G9">
        <v>2.2999999999999998</v>
      </c>
      <c r="H9" s="75">
        <f t="shared" si="0"/>
        <v>5.0599999999999996</v>
      </c>
    </row>
    <row r="10" spans="6:10">
      <c r="F10">
        <v>1.2</v>
      </c>
      <c r="G10">
        <v>0.9</v>
      </c>
      <c r="H10" s="75">
        <f t="shared" si="0"/>
        <v>1.08</v>
      </c>
    </row>
    <row r="11" spans="6:10">
      <c r="F11">
        <v>2.2999999999999998</v>
      </c>
      <c r="G11">
        <v>0.9</v>
      </c>
      <c r="H11" s="75">
        <f t="shared" si="0"/>
        <v>2.0699999999999998</v>
      </c>
    </row>
    <row r="12" spans="6:10">
      <c r="H12" s="75"/>
    </row>
    <row r="13" spans="6:10">
      <c r="H13">
        <f>SUM(H7:H12)</f>
        <v>59.317200000000007</v>
      </c>
      <c r="I13" s="118">
        <f>H13*10.764</f>
        <v>638.49034080000001</v>
      </c>
      <c r="J13">
        <f>I13*1.2</f>
        <v>766.18840895999995</v>
      </c>
    </row>
    <row r="15" spans="6:10">
      <c r="F15">
        <v>65.05</v>
      </c>
      <c r="G15" s="118">
        <f>F15*10.764</f>
        <v>700.19819999999993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Sheet3</vt:lpstr>
      <vt:lpstr>Sheet4</vt:lpstr>
      <vt:lpstr>Sheet6</vt:lpstr>
      <vt:lpstr>Sheet1</vt:lpstr>
      <vt:lpstr>Plan 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2024-02-24T08:47:47Z</dcterms:modified>
</cp:coreProperties>
</file>